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18870" windowHeight="7680" firstSheet="3" activeTab="9"/>
  </bookViews>
  <sheets>
    <sheet name="Anexo 9" sheetId="1" r:id="rId1"/>
    <sheet name="Anexo 10" sheetId="2" r:id="rId2"/>
    <sheet name="Anexo 11" sheetId="3" r:id="rId3"/>
    <sheet name="Anexo 12" sheetId="4" r:id="rId4"/>
    <sheet name="Anexo 13" sheetId="5" r:id="rId5"/>
    <sheet name="Anexo 14" sheetId="6" r:id="rId6"/>
    <sheet name="Anexo 15" sheetId="7" r:id="rId7"/>
    <sheet name="Anexo 16" sheetId="8" r:id="rId8"/>
    <sheet name="Anexo 17" sheetId="9" r:id="rId9"/>
    <sheet name="Anexo 18" sheetId="10"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a">#N/A</definedName>
    <definedName name="\b">#N/A</definedName>
    <definedName name="\c" localSheetId="3">#REF!</definedName>
    <definedName name="\c" localSheetId="4">#REF!</definedName>
    <definedName name="\c" localSheetId="5">#REF!</definedName>
    <definedName name="\c" localSheetId="7">#REF!</definedName>
    <definedName name="\c" localSheetId="8">#REF!</definedName>
    <definedName name="\c">#REF!</definedName>
    <definedName name="\p">#N/A</definedName>
    <definedName name="\s">#N/A</definedName>
    <definedName name="\z" localSheetId="3">#REF!</definedName>
    <definedName name="\z" localSheetId="4">#REF!</definedName>
    <definedName name="\z" localSheetId="5">#REF!</definedName>
    <definedName name="\z" localSheetId="7">#REF!</definedName>
    <definedName name="\z" localSheetId="8">#REF!</definedName>
    <definedName name="\z">#REF!</definedName>
    <definedName name="_________ABR1" localSheetId="3">[1]!ABR&amp;[1]!MAY&amp;[1]!JUN&amp;[1]!JUL&amp;[1]!AGO&amp;[1]!SEP</definedName>
    <definedName name="_________ABR1" localSheetId="5">[1]!ABR&amp;[1]!MAY&amp;[1]!JUN&amp;[1]!JUL&amp;[1]!AGO&amp;[1]!SEP</definedName>
    <definedName name="_________ABR1">[2]!ABR&amp;[2]!MAY&amp;[2]!JUN&amp;[2]!JUL&amp;[2]!AGO&amp;[2]!SEP</definedName>
    <definedName name="_________AGO1" localSheetId="3">[1]!AGO&amp;[1]!SEP&amp;[1]!OCT&amp;[1]!NOV&amp;[1]!DIC</definedName>
    <definedName name="_________AGO1" localSheetId="5">[1]!AGO&amp;[1]!SEP&amp;[1]!OCT&amp;[1]!NOV&amp;[1]!DIC</definedName>
    <definedName name="_________AGO1">[2]!AGO&amp;[2]!SEP&amp;[2]!OCT&amp;[2]!NOV&amp;[2]!DIC</definedName>
    <definedName name="_________FEB1" localSheetId="3">[1]!FEB&amp;[1]!MAR&amp;[1]!ABR&amp;[1]!MAY&amp;[1]!JUN&amp;[1]!JUL</definedName>
    <definedName name="_________FEB1" localSheetId="5">[1]!FEB&amp;[1]!MAR&amp;[1]!ABR&amp;[1]!MAY&amp;[1]!JUN&amp;[1]!JUL</definedName>
    <definedName name="_________FEB1">[2]!FEB&amp;[2]!MAR&amp;[2]!ABR&amp;[2]!MAY&amp;[2]!JUN&amp;[2]!JUL</definedName>
    <definedName name="_________JUL1" localSheetId="3">[1]!JUL&amp;[1]!AGO&amp;[1]!SEP&amp;[1]!OCT&amp;[1]!NOV</definedName>
    <definedName name="_________JUL1" localSheetId="5">[1]!JUL&amp;[1]!AGO&amp;[1]!SEP&amp;[1]!OCT&amp;[1]!NOV</definedName>
    <definedName name="_________JUL1">[2]!JUL&amp;[2]!AGO&amp;[2]!SEP&amp;[2]!OCT&amp;[2]!NOV</definedName>
    <definedName name="_________JUN1" localSheetId="3">[1]!JUN&amp;[1]!JUL&amp;[1]!AGO&amp;[1]!SEP&amp;[1]!OCT</definedName>
    <definedName name="_________JUN1" localSheetId="5">[1]!JUN&amp;[1]!JUL&amp;[1]!AGO&amp;[1]!SEP&amp;[1]!OCT</definedName>
    <definedName name="_________JUN1">[2]!JUN&amp;[2]!JUL&amp;[2]!AGO&amp;[2]!SEP&amp;[2]!OCT</definedName>
    <definedName name="_________MAR1" localSheetId="3">[1]!MAR&amp;[1]!ABR&amp;[1]!MAY&amp;[1]!JUN&amp;[1]!JUL&amp;[1]!AGO</definedName>
    <definedName name="_________MAR1" localSheetId="5">[1]!MAR&amp;[1]!ABR&amp;[1]!MAY&amp;[1]!JUN&amp;[1]!JUL&amp;[1]!AGO</definedName>
    <definedName name="_________MAR1">[2]!MAR&amp;[2]!ABR&amp;[2]!MAY&amp;[2]!JUN&amp;[2]!JUL&amp;[2]!AGO</definedName>
    <definedName name="_________MAY1" localSheetId="3">[1]!MAY&amp;[1]!JUN&amp;[1]!JUL&amp;[1]!AGO&amp;[1]!SEP</definedName>
    <definedName name="_________MAY1" localSheetId="5">[1]!MAY&amp;[1]!JUN&amp;[1]!JUL&amp;[1]!AGO&amp;[1]!SEP</definedName>
    <definedName name="_________MAY1">[2]!MAY&amp;[2]!JUN&amp;[2]!JUL&amp;[2]!AGO&amp;[2]!SEP</definedName>
    <definedName name="_________NOV1" localSheetId="3">[1]!NOV&amp;[1]!DIC</definedName>
    <definedName name="_________NOV1" localSheetId="5">[1]!NOV&amp;[1]!DIC</definedName>
    <definedName name="_________NOV1">[2]!NOV&amp;[2]!DIC</definedName>
    <definedName name="_________OCT1" localSheetId="3">[1]!OCT&amp;[1]!NOV&amp;[1]!DIC</definedName>
    <definedName name="_________OCT1" localSheetId="5">[1]!OCT&amp;[1]!NOV&amp;[1]!DIC</definedName>
    <definedName name="_________OCT1">[2]!OCT&amp;[2]!NOV&amp;[2]!DIC</definedName>
    <definedName name="_________SEP1" localSheetId="3">[1]!SEP&amp;[1]!OCT&amp;[1]!NOV&amp;[1]!DIC</definedName>
    <definedName name="_________SEP1" localSheetId="5">[1]!SEP&amp;[1]!OCT&amp;[1]!NOV&amp;[1]!DIC</definedName>
    <definedName name="_________SEP1">[2]!SEP&amp;[2]!OCT&amp;[2]!NOV&amp;[2]!DIC</definedName>
    <definedName name="________cad179" localSheetId="3">'[3]Mod Eco Controlados 99'!#REF!</definedName>
    <definedName name="________cad179" localSheetId="4">'[3]Mod Eco Controlados 99'!#REF!</definedName>
    <definedName name="________cad179" localSheetId="5">'[3]Mod Eco Controlados 99'!#REF!</definedName>
    <definedName name="________cad179" localSheetId="7">'[3]Mod Eco Controlados 99'!#REF!</definedName>
    <definedName name="________cad179" localSheetId="8">'[3]Mod Eco Controlados 99'!#REF!</definedName>
    <definedName name="________cad179">'[3]Mod Eco Controlados 99'!#REF!</definedName>
    <definedName name="________def1">'[4]Premisas IMSS'!$M$12</definedName>
    <definedName name="________def2">'[4]Premisas IMSS'!$M$13</definedName>
    <definedName name="________def3">'[4]Premisas IMSS'!$M$14</definedName>
    <definedName name="________def4">'[4]Premisas IMSS'!$M$15</definedName>
    <definedName name="________def5">'[4]Premisas IMSS'!$M$16</definedName>
    <definedName name="________def6">'[4]Premisas IMSS'!$M$17</definedName>
    <definedName name="________FEB1" localSheetId="3">[1]!FEB&amp;[1]!MAR&amp;[1]!ABR&amp;[1]!MAY&amp;[1]!JUN&amp;[1]!JUL</definedName>
    <definedName name="________FEB1" localSheetId="5">[1]!FEB&amp;[1]!MAR&amp;[1]!ABR&amp;[1]!MAY&amp;[1]!JUN&amp;[1]!JUL</definedName>
    <definedName name="________FEB1">[2]!FEB&amp;[2]!MAR&amp;[2]!ABR&amp;[2]!MAY&amp;[2]!JUN&amp;[2]!JUL</definedName>
    <definedName name="________JUL1" localSheetId="3">[1]!JUL&amp;[1]!AGO&amp;[1]!SEP&amp;[1]!OCT&amp;[1]!NOV</definedName>
    <definedName name="________JUL1" localSheetId="5">[1]!JUL&amp;[1]!AGO&amp;[1]!SEP&amp;[1]!OCT&amp;[1]!NOV</definedName>
    <definedName name="________JUL1">[2]!JUL&amp;[2]!AGO&amp;[2]!SEP&amp;[2]!OCT&amp;[2]!NOV</definedName>
    <definedName name="________JUN1" localSheetId="3">[1]!JUN&amp;[1]!JUL&amp;[1]!AGO&amp;[1]!SEP&amp;[1]!OCT</definedName>
    <definedName name="________JUN1" localSheetId="5">[1]!JUN&amp;[1]!JUL&amp;[1]!AGO&amp;[1]!SEP&amp;[1]!OCT</definedName>
    <definedName name="________JUN1">[2]!JUN&amp;[2]!JUL&amp;[2]!AGO&amp;[2]!SEP&amp;[2]!OCT</definedName>
    <definedName name="________OCT1" localSheetId="3">[1]!OCT&amp;[1]!NOV&amp;[1]!DIC</definedName>
    <definedName name="________OCT1" localSheetId="5">[1]!OCT&amp;[1]!NOV&amp;[1]!DIC</definedName>
    <definedName name="________OCT1">[2]!OCT&amp;[2]!NOV&amp;[2]!DIC</definedName>
    <definedName name="________SEP1" localSheetId="3">[1]!SEP&amp;[1]!OCT&amp;[1]!NOV&amp;[1]!DIC</definedName>
    <definedName name="________SEP1" localSheetId="5">[1]!SEP&amp;[1]!OCT&amp;[1]!NOV&amp;[1]!DIC</definedName>
    <definedName name="________SEP1">[2]!SEP&amp;[2]!OCT&amp;[2]!NOV&amp;[2]!DIC</definedName>
    <definedName name="________smg97">'[4]Premisa macro'!$E$4</definedName>
    <definedName name="_______ABR1" localSheetId="3">[1]!ABR&amp;[1]!MAY&amp;[1]!JUN&amp;[1]!JUL&amp;[1]!AGO&amp;[1]!SEP</definedName>
    <definedName name="_______ABR1" localSheetId="5">[1]!ABR&amp;[1]!MAY&amp;[1]!JUN&amp;[1]!JUL&amp;[1]!AGO&amp;[1]!SEP</definedName>
    <definedName name="_______ABR1">[2]!ABR&amp;[2]!MAY&amp;[2]!JUN&amp;[2]!JUL&amp;[2]!AGO&amp;[2]!SEP</definedName>
    <definedName name="_______ABR2">[5]edofza4!$C$22</definedName>
    <definedName name="_______AGO1" localSheetId="3">[1]!AGO&amp;[1]!SEP&amp;[1]!OCT&amp;[1]!NOV&amp;[1]!DIC</definedName>
    <definedName name="_______AGO1" localSheetId="5">[1]!AGO&amp;[1]!SEP&amp;[1]!OCT&amp;[1]!NOV&amp;[1]!DIC</definedName>
    <definedName name="_______AGO1">[2]!AGO&amp;[2]!SEP&amp;[2]!OCT&amp;[2]!NOV&amp;[2]!DIC</definedName>
    <definedName name="_______AGO2">[5]edofza8!$C$22</definedName>
    <definedName name="_______CFD02" localSheetId="3">#REF!</definedName>
    <definedName name="_______CFD02" localSheetId="4">#REF!</definedName>
    <definedName name="_______CFD02" localSheetId="5">#REF!</definedName>
    <definedName name="_______CFD02" localSheetId="7">#REF!</definedName>
    <definedName name="_______CFD02" localSheetId="8">#REF!</definedName>
    <definedName name="_______CFD02">#REF!</definedName>
    <definedName name="_______def1">'[6]Premisas IMSS'!$M$12</definedName>
    <definedName name="_______def2">'[6]Premisas IMSS'!$M$13</definedName>
    <definedName name="_______def3">'[6]Premisas IMSS'!$M$14</definedName>
    <definedName name="_______def4">'[6]Premisas IMSS'!$M$15</definedName>
    <definedName name="_______def5">'[6]Premisas IMSS'!$M$16</definedName>
    <definedName name="_______def6">'[6]Premisas IMSS'!$M$17</definedName>
    <definedName name="_______DIC2">[5]edofza12!$C$22</definedName>
    <definedName name="_______ENE2">[5]edofza1!$C$22</definedName>
    <definedName name="_______FEB1" localSheetId="3">[1]!FEB&amp;[1]!MAR&amp;[1]!ABR&amp;[1]!MAY&amp;[1]!JUN&amp;[1]!JUL</definedName>
    <definedName name="_______FEB1" localSheetId="5">[1]!FEB&amp;[1]!MAR&amp;[1]!ABR&amp;[1]!MAY&amp;[1]!JUN&amp;[1]!JUL</definedName>
    <definedName name="_______FEB1">[2]!FEB&amp;[2]!MAR&amp;[2]!ABR&amp;[2]!MAY&amp;[2]!JUN&amp;[2]!JUL</definedName>
    <definedName name="_______FEB2">[5]edofza2!$C$22</definedName>
    <definedName name="_______JUL1" localSheetId="3">[1]!JUL&amp;[1]!AGO&amp;[1]!SEP&amp;[1]!OCT&amp;[1]!NOV</definedName>
    <definedName name="_______JUL1" localSheetId="5">[1]!JUL&amp;[1]!AGO&amp;[1]!SEP&amp;[1]!OCT&amp;[1]!NOV</definedName>
    <definedName name="_______JUL1">[2]!JUL&amp;[2]!AGO&amp;[2]!SEP&amp;[2]!OCT&amp;[2]!NOV</definedName>
    <definedName name="_______JUL2">[5]edofza7!$C$22</definedName>
    <definedName name="_______JUN1" localSheetId="3">[1]!JUN&amp;[1]!JUL&amp;[1]!AGO&amp;[1]!SEP&amp;[1]!OCT</definedName>
    <definedName name="_______JUN1" localSheetId="5">[1]!JUN&amp;[1]!JUL&amp;[1]!AGO&amp;[1]!SEP&amp;[1]!OCT</definedName>
    <definedName name="_______JUN1">[2]!JUN&amp;[2]!JUL&amp;[2]!AGO&amp;[2]!SEP&amp;[2]!OCT</definedName>
    <definedName name="_______JUN2">[5]edofza6!$C$22</definedName>
    <definedName name="_______MAR1" localSheetId="3">[1]!MAR&amp;[1]!ABR&amp;[1]!MAY&amp;[1]!JUN&amp;[1]!JUL&amp;[1]!AGO</definedName>
    <definedName name="_______MAR1" localSheetId="5">[1]!MAR&amp;[1]!ABR&amp;[1]!MAY&amp;[1]!JUN&amp;[1]!JUL&amp;[1]!AGO</definedName>
    <definedName name="_______MAR1">[2]!MAR&amp;[2]!ABR&amp;[2]!MAY&amp;[2]!JUN&amp;[2]!JUL&amp;[2]!AGO</definedName>
    <definedName name="_______MAR2">[5]edofza3!$C$22</definedName>
    <definedName name="_______MAY1" localSheetId="3">[1]!MAY&amp;[1]!JUN&amp;[1]!JUL&amp;[1]!AGO&amp;[1]!SEP</definedName>
    <definedName name="_______MAY1" localSheetId="5">[1]!MAY&amp;[1]!JUN&amp;[1]!JUL&amp;[1]!AGO&amp;[1]!SEP</definedName>
    <definedName name="_______MAY1">[2]!MAY&amp;[2]!JUN&amp;[2]!JUL&amp;[2]!AGO&amp;[2]!SEP</definedName>
    <definedName name="_______MAY2">[5]edofza5!$C$22</definedName>
    <definedName name="_______NOV1" localSheetId="3">[1]!NOV&amp;[1]!DIC</definedName>
    <definedName name="_______NOV1" localSheetId="5">[1]!NOV&amp;[1]!DIC</definedName>
    <definedName name="_______NOV1">[2]!NOV&amp;[2]!DIC</definedName>
    <definedName name="_______NOV2">[5]edofza11!$C$43</definedName>
    <definedName name="_______OCT1" localSheetId="3">[1]!OCT&amp;[1]!NOV&amp;[1]!DIC</definedName>
    <definedName name="_______OCT1" localSheetId="5">[1]!OCT&amp;[1]!NOV&amp;[1]!DIC</definedName>
    <definedName name="_______OCT1">[2]!OCT&amp;[2]!NOV&amp;[2]!DIC</definedName>
    <definedName name="_______OCT2">[5]edofza10!$C$22</definedName>
    <definedName name="_______PIB08" localSheetId="3">#REF!</definedName>
    <definedName name="_______PIB08" localSheetId="4">#REF!</definedName>
    <definedName name="_______PIB08" localSheetId="5">#REF!</definedName>
    <definedName name="_______PIB08" localSheetId="7">#REF!</definedName>
    <definedName name="_______PIB08" localSheetId="8">#REF!</definedName>
    <definedName name="_______PIB08">#REF!</definedName>
    <definedName name="_______SEP1" localSheetId="3">[1]!SEP&amp;[1]!OCT&amp;[1]!NOV&amp;[1]!DIC</definedName>
    <definedName name="_______SEP1" localSheetId="5">[1]!SEP&amp;[1]!OCT&amp;[1]!NOV&amp;[1]!DIC</definedName>
    <definedName name="_______SEP1">[2]!SEP&amp;[2]!OCT&amp;[2]!NOV&amp;[2]!DIC</definedName>
    <definedName name="_______SEP2">[5]edofza9!$C$22</definedName>
    <definedName name="_______smg97">'[6]Premisa macro'!$E$4</definedName>
    <definedName name="_______syt03" localSheetId="3">#REF!</definedName>
    <definedName name="_______syt03" localSheetId="4">#REF!</definedName>
    <definedName name="_______syt03" localSheetId="5">#REF!</definedName>
    <definedName name="_______syt03" localSheetId="7">#REF!</definedName>
    <definedName name="_______syt03" localSheetId="8">#REF!</definedName>
    <definedName name="_______syt03">#REF!</definedName>
    <definedName name="_______TDC2001">'[7]Tipos de Cambio'!$C$4</definedName>
    <definedName name="______ABR1" localSheetId="3">[1]!ABR&amp;[1]!MAY&amp;[1]!JUN&amp;[1]!JUL&amp;[1]!AGO&amp;[1]!SEP</definedName>
    <definedName name="______ABR1" localSheetId="5">[1]!ABR&amp;[1]!MAY&amp;[1]!JUN&amp;[1]!JUL&amp;[1]!AGO&amp;[1]!SEP</definedName>
    <definedName name="______ABR1">[2]!ABR&amp;[2]!MAY&amp;[2]!JUN&amp;[2]!JUL&amp;[2]!AGO&amp;[2]!SEP</definedName>
    <definedName name="______ABR2">[5]edofza4!$C$22</definedName>
    <definedName name="______AGO1" localSheetId="3">[1]!AGO&amp;[1]!SEP&amp;[1]!OCT&amp;[1]!NOV&amp;[1]!DIC</definedName>
    <definedName name="______AGO1" localSheetId="5">[1]!AGO&amp;[1]!SEP&amp;[1]!OCT&amp;[1]!NOV&amp;[1]!DIC</definedName>
    <definedName name="______AGO1">[2]!AGO&amp;[2]!SEP&amp;[2]!OCT&amp;[2]!NOV&amp;[2]!DIC</definedName>
    <definedName name="______AGO2">[5]edofza8!$C$22</definedName>
    <definedName name="______def1">'[6]Premisas IMSS'!$M$12</definedName>
    <definedName name="______def2">'[6]Premisas IMSS'!$M$13</definedName>
    <definedName name="______def3">'[6]Premisas IMSS'!$M$14</definedName>
    <definedName name="______def4">'[6]Premisas IMSS'!$M$15</definedName>
    <definedName name="______def5">'[6]Premisas IMSS'!$M$16</definedName>
    <definedName name="______def6">'[6]Premisas IMSS'!$M$17</definedName>
    <definedName name="______DIC2">[5]edofza12!$C$22</definedName>
    <definedName name="______ENE2">[5]edofza1!$C$22</definedName>
    <definedName name="______FEB1" localSheetId="3">[1]!FEB&amp;[1]!MAR&amp;[1]!ABR&amp;[1]!MAY&amp;[1]!JUN&amp;[1]!JUL</definedName>
    <definedName name="______FEB1" localSheetId="5">[1]!FEB&amp;[1]!MAR&amp;[1]!ABR&amp;[1]!MAY&amp;[1]!JUN&amp;[1]!JUL</definedName>
    <definedName name="______FEB1">[2]!FEB&amp;[2]!MAR&amp;[2]!ABR&amp;[2]!MAY&amp;[2]!JUN&amp;[2]!JUL</definedName>
    <definedName name="______FEB2">[5]edofza2!$C$22</definedName>
    <definedName name="______JUL1" localSheetId="3">[1]!JUL&amp;[1]!AGO&amp;[1]!SEP&amp;[1]!OCT&amp;[1]!NOV</definedName>
    <definedName name="______JUL1" localSheetId="5">[1]!JUL&amp;[1]!AGO&amp;[1]!SEP&amp;[1]!OCT&amp;[1]!NOV</definedName>
    <definedName name="______JUL1">[2]!JUL&amp;[2]!AGO&amp;[2]!SEP&amp;[2]!OCT&amp;[2]!NOV</definedName>
    <definedName name="______JUL2">[5]edofza7!$C$22</definedName>
    <definedName name="______JUN1" localSheetId="3">[1]!JUN&amp;[1]!JUL&amp;[1]!AGO&amp;[1]!SEP&amp;[1]!OCT</definedName>
    <definedName name="______JUN1" localSheetId="5">[1]!JUN&amp;[1]!JUL&amp;[1]!AGO&amp;[1]!SEP&amp;[1]!OCT</definedName>
    <definedName name="______JUN1">[2]!JUN&amp;[2]!JUL&amp;[2]!AGO&amp;[2]!SEP&amp;[2]!OCT</definedName>
    <definedName name="______JUN2">[5]edofza6!$C$22</definedName>
    <definedName name="______MAR1" localSheetId="3">[1]!MAR&amp;[1]!ABR&amp;[1]!MAY&amp;[1]!JUN&amp;[1]!JUL&amp;[1]!AGO</definedName>
    <definedName name="______MAR1" localSheetId="5">[1]!MAR&amp;[1]!ABR&amp;[1]!MAY&amp;[1]!JUN&amp;[1]!JUL&amp;[1]!AGO</definedName>
    <definedName name="______MAR1">[2]!MAR&amp;[2]!ABR&amp;[2]!MAY&amp;[2]!JUN&amp;[2]!JUL&amp;[2]!AGO</definedName>
    <definedName name="______MAR2">[5]edofza3!$C$22</definedName>
    <definedName name="______MAY1" localSheetId="3">[1]!MAY&amp;[1]!JUN&amp;[1]!JUL&amp;[1]!AGO&amp;[1]!SEP</definedName>
    <definedName name="______MAY1" localSheetId="5">[1]!MAY&amp;[1]!JUN&amp;[1]!JUL&amp;[1]!AGO&amp;[1]!SEP</definedName>
    <definedName name="______MAY1">[2]!MAY&amp;[2]!JUN&amp;[2]!JUL&amp;[2]!AGO&amp;[2]!SEP</definedName>
    <definedName name="______MAY2">[5]edofza5!$C$22</definedName>
    <definedName name="______NOV1" localSheetId="3">[1]!NOV&amp;[1]!DIC</definedName>
    <definedName name="______NOV1" localSheetId="5">[1]!NOV&amp;[1]!DIC</definedName>
    <definedName name="______NOV1">[2]!NOV&amp;[2]!DIC</definedName>
    <definedName name="______NOV2">[5]edofza11!$C$43</definedName>
    <definedName name="______OCT1" localSheetId="3">[1]!OCT&amp;[1]!NOV&amp;[1]!DIC</definedName>
    <definedName name="______OCT1" localSheetId="5">[1]!OCT&amp;[1]!NOV&amp;[1]!DIC</definedName>
    <definedName name="______OCT1">[2]!OCT&amp;[2]!NOV&amp;[2]!DIC</definedName>
    <definedName name="______OCT2">[5]edofza10!$C$22</definedName>
    <definedName name="______SEP1" localSheetId="3">[1]!SEP&amp;[1]!OCT&amp;[1]!NOV&amp;[1]!DIC</definedName>
    <definedName name="______SEP1" localSheetId="5">[1]!SEP&amp;[1]!OCT&amp;[1]!NOV&amp;[1]!DIC</definedName>
    <definedName name="______SEP1">[2]!SEP&amp;[2]!OCT&amp;[2]!NOV&amp;[2]!DIC</definedName>
    <definedName name="______SEP2">[5]edofza9!$C$22</definedName>
    <definedName name="______smg97">'[6]Premisa macro'!$E$4</definedName>
    <definedName name="______TDC2001">'[7]Tipos de Cambio'!$C$4</definedName>
    <definedName name="_____ABR1" localSheetId="3">[1]!ABR&amp;[1]!MAY&amp;[1]!JUN&amp;[1]!JUL&amp;[1]!AGO&amp;[1]!SEP</definedName>
    <definedName name="_____ABR1" localSheetId="5">[1]!ABR&amp;[1]!MAY&amp;[1]!JUN&amp;[1]!JUL&amp;[1]!AGO&amp;[1]!SEP</definedName>
    <definedName name="_____ABR1">[2]!ABR&amp;[2]!MAY&amp;[2]!JUN&amp;[2]!JUL&amp;[2]!AGO&amp;[2]!SEP</definedName>
    <definedName name="_____ABR2">[5]edofza4!$C$22</definedName>
    <definedName name="_____AGO1" localSheetId="3">[1]!AGO&amp;[1]!SEP&amp;[1]!OCT&amp;[1]!NOV&amp;[1]!DIC</definedName>
    <definedName name="_____AGO1" localSheetId="5">[1]!AGO&amp;[1]!SEP&amp;[1]!OCT&amp;[1]!NOV&amp;[1]!DIC</definedName>
    <definedName name="_____AGO1">[2]!AGO&amp;[2]!SEP&amp;[2]!OCT&amp;[2]!NOV&amp;[2]!DIC</definedName>
    <definedName name="_____AGO2">[5]edofza8!$C$22</definedName>
    <definedName name="_____def1">'[6]Premisas IMSS'!$M$12</definedName>
    <definedName name="_____def2">'[6]Premisas IMSS'!$M$13</definedName>
    <definedName name="_____def3">'[6]Premisas IMSS'!$M$14</definedName>
    <definedName name="_____def4">'[6]Premisas IMSS'!$M$15</definedName>
    <definedName name="_____def5">'[6]Premisas IMSS'!$M$16</definedName>
    <definedName name="_____def6">'[6]Premisas IMSS'!$M$17</definedName>
    <definedName name="_____DIC2">[5]edofza12!$C$22</definedName>
    <definedName name="_____ENE2">[5]edofza1!$C$22</definedName>
    <definedName name="_____FEB1" localSheetId="3">[1]!FEB&amp;[1]!MAR&amp;[1]!ABR&amp;[1]!MAY&amp;[1]!JUN&amp;[1]!JUL</definedName>
    <definedName name="_____FEB1" localSheetId="5">[1]!FEB&amp;[1]!MAR&amp;[1]!ABR&amp;[1]!MAY&amp;[1]!JUN&amp;[1]!JUL</definedName>
    <definedName name="_____FEB1">[2]!FEB&amp;[2]!MAR&amp;[2]!ABR&amp;[2]!MAY&amp;[2]!JUN&amp;[2]!JUL</definedName>
    <definedName name="_____FEB2">[5]edofza2!$C$22</definedName>
    <definedName name="_____JUL1" localSheetId="3">[1]!JUL&amp;[1]!AGO&amp;[1]!SEP&amp;[1]!OCT&amp;[1]!NOV</definedName>
    <definedName name="_____JUL1" localSheetId="5">[1]!JUL&amp;[1]!AGO&amp;[1]!SEP&amp;[1]!OCT&amp;[1]!NOV</definedName>
    <definedName name="_____JUL1">[2]!JUL&amp;[2]!AGO&amp;[2]!SEP&amp;[2]!OCT&amp;[2]!NOV</definedName>
    <definedName name="_____JUL2">[5]edofza7!$C$22</definedName>
    <definedName name="_____JUN1" localSheetId="3">[1]!JUN&amp;[1]!JUL&amp;[1]!AGO&amp;[1]!SEP&amp;[1]!OCT</definedName>
    <definedName name="_____JUN1" localSheetId="5">[1]!JUN&amp;[1]!JUL&amp;[1]!AGO&amp;[1]!SEP&amp;[1]!OCT</definedName>
    <definedName name="_____JUN1">[2]!JUN&amp;[2]!JUL&amp;[2]!AGO&amp;[2]!SEP&amp;[2]!OCT</definedName>
    <definedName name="_____JUN2">[5]edofza6!$C$22</definedName>
    <definedName name="_____MAR1" localSheetId="3">[1]!MAR&amp;[1]!ABR&amp;[1]!MAY&amp;[1]!JUN&amp;[1]!JUL&amp;[1]!AGO</definedName>
    <definedName name="_____MAR1" localSheetId="5">[1]!MAR&amp;[1]!ABR&amp;[1]!MAY&amp;[1]!JUN&amp;[1]!JUL&amp;[1]!AGO</definedName>
    <definedName name="_____MAR1">[2]!MAR&amp;[2]!ABR&amp;[2]!MAY&amp;[2]!JUN&amp;[2]!JUL&amp;[2]!AGO</definedName>
    <definedName name="_____MAR2">[5]edofza3!$C$22</definedName>
    <definedName name="_____MAY1" localSheetId="3">[1]!MAY&amp;[1]!JUN&amp;[1]!JUL&amp;[1]!AGO&amp;[1]!SEP</definedName>
    <definedName name="_____MAY1" localSheetId="5">[1]!MAY&amp;[1]!JUN&amp;[1]!JUL&amp;[1]!AGO&amp;[1]!SEP</definedName>
    <definedName name="_____MAY1">[2]!MAY&amp;[2]!JUN&amp;[2]!JUL&amp;[2]!AGO&amp;[2]!SEP</definedName>
    <definedName name="_____MAY2">[5]edofza5!$C$22</definedName>
    <definedName name="_____NOV1" localSheetId="3">[1]!NOV&amp;[1]!DIC</definedName>
    <definedName name="_____NOV1" localSheetId="5">[1]!NOV&amp;[1]!DIC</definedName>
    <definedName name="_____NOV1">[2]!NOV&amp;[2]!DIC</definedName>
    <definedName name="_____NOV2">[5]edofza11!$C$43</definedName>
    <definedName name="_____OCT1" localSheetId="3">[1]!OCT&amp;[1]!NOV&amp;[1]!DIC</definedName>
    <definedName name="_____OCT1" localSheetId="5">[1]!OCT&amp;[1]!NOV&amp;[1]!DIC</definedName>
    <definedName name="_____OCT1">[2]!OCT&amp;[2]!NOV&amp;[2]!DIC</definedName>
    <definedName name="_____OCT2">[5]edofza10!$C$22</definedName>
    <definedName name="_____SEP1" localSheetId="3">[1]!SEP&amp;[1]!OCT&amp;[1]!NOV&amp;[1]!DIC</definedName>
    <definedName name="_____SEP1" localSheetId="5">[1]!SEP&amp;[1]!OCT&amp;[1]!NOV&amp;[1]!DIC</definedName>
    <definedName name="_____SEP1">[2]!SEP&amp;[2]!OCT&amp;[2]!NOV&amp;[2]!DIC</definedName>
    <definedName name="_____SEP2">[5]edofza9!$C$22</definedName>
    <definedName name="_____smg97">'[6]Premisa macro'!$E$4</definedName>
    <definedName name="_____TDC2001">'[7]Tipos de Cambio'!$C$4</definedName>
    <definedName name="____ABR1" localSheetId="3">[1]!ABR&amp;[1]!MAY&amp;[1]!JUN&amp;[1]!JUL&amp;[1]!AGO&amp;[1]!SEP</definedName>
    <definedName name="____ABR1" localSheetId="5">[1]!ABR&amp;[1]!MAY&amp;[1]!JUN&amp;[1]!JUL&amp;[1]!AGO&amp;[1]!SEP</definedName>
    <definedName name="____ABR1">[2]!ABR&amp;[2]!MAY&amp;[2]!JUN&amp;[2]!JUL&amp;[2]!AGO&amp;[2]!SEP</definedName>
    <definedName name="____ABR2">[5]edofza4!$C$22</definedName>
    <definedName name="____AGO1" localSheetId="3">[1]!AGO&amp;[1]!SEP&amp;[1]!OCT&amp;[1]!NOV&amp;[1]!DIC</definedName>
    <definedName name="____AGO1" localSheetId="5">[1]!AGO&amp;[1]!SEP&amp;[1]!OCT&amp;[1]!NOV&amp;[1]!DIC</definedName>
    <definedName name="____AGO1">[2]!AGO&amp;[2]!SEP&amp;[2]!OCT&amp;[2]!NOV&amp;[2]!DIC</definedName>
    <definedName name="____AGO2">[5]edofza8!$C$22</definedName>
    <definedName name="____def1">'[6]Premisas IMSS'!$M$12</definedName>
    <definedName name="____def2">'[6]Premisas IMSS'!$M$13</definedName>
    <definedName name="____def3">'[6]Premisas IMSS'!$M$14</definedName>
    <definedName name="____def4">'[6]Premisas IMSS'!$M$15</definedName>
    <definedName name="____def5">'[6]Premisas IMSS'!$M$16</definedName>
    <definedName name="____def6">'[6]Premisas IMSS'!$M$17</definedName>
    <definedName name="____DIC2">[5]edofza12!$C$22</definedName>
    <definedName name="____ENE2">[5]edofza1!$C$22</definedName>
    <definedName name="____FEB1" localSheetId="3">[1]!FEB&amp;[1]!MAR&amp;[1]!ABR&amp;[1]!MAY&amp;[1]!JUN&amp;[1]!JUL</definedName>
    <definedName name="____FEB1" localSheetId="5">[1]!FEB&amp;[1]!MAR&amp;[1]!ABR&amp;[1]!MAY&amp;[1]!JUN&amp;[1]!JUL</definedName>
    <definedName name="____FEB1">[2]!FEB&amp;[2]!MAR&amp;[2]!ABR&amp;[2]!MAY&amp;[2]!JUN&amp;[2]!JUL</definedName>
    <definedName name="____FEB2">[5]edofza2!$C$22</definedName>
    <definedName name="____JUL1" localSheetId="3">[1]!JUL&amp;[1]!AGO&amp;[1]!SEP&amp;[1]!OCT&amp;[1]!NOV</definedName>
    <definedName name="____JUL1" localSheetId="5">[1]!JUL&amp;[1]!AGO&amp;[1]!SEP&amp;[1]!OCT&amp;[1]!NOV</definedName>
    <definedName name="____JUL1">[2]!JUL&amp;[2]!AGO&amp;[2]!SEP&amp;[2]!OCT&amp;[2]!NOV</definedName>
    <definedName name="____JUL2">[5]edofza7!$C$22</definedName>
    <definedName name="____JUN1" localSheetId="3">[1]!JUN&amp;[1]!JUL&amp;[1]!AGO&amp;[1]!SEP&amp;[1]!OCT</definedName>
    <definedName name="____JUN1" localSheetId="5">[1]!JUN&amp;[1]!JUL&amp;[1]!AGO&amp;[1]!SEP&amp;[1]!OCT</definedName>
    <definedName name="____JUN1">[2]!JUN&amp;[2]!JUL&amp;[2]!AGO&amp;[2]!SEP&amp;[2]!OCT</definedName>
    <definedName name="____JUN2">[5]edofza6!$C$22</definedName>
    <definedName name="____MAR1" localSheetId="3">[1]!MAR&amp;[1]!ABR&amp;[1]!MAY&amp;[1]!JUN&amp;[1]!JUL&amp;[1]!AGO</definedName>
    <definedName name="____MAR1" localSheetId="5">[1]!MAR&amp;[1]!ABR&amp;[1]!MAY&amp;[1]!JUN&amp;[1]!JUL&amp;[1]!AGO</definedName>
    <definedName name="____MAR1">[2]!MAR&amp;[2]!ABR&amp;[2]!MAY&amp;[2]!JUN&amp;[2]!JUL&amp;[2]!AGO</definedName>
    <definedName name="____MAR2">[5]edofza3!$C$22</definedName>
    <definedName name="____MAY1" localSheetId="3">[1]!MAY&amp;[1]!JUN&amp;[1]!JUL&amp;[1]!AGO&amp;[1]!SEP</definedName>
    <definedName name="____MAY1" localSheetId="5">[1]!MAY&amp;[1]!JUN&amp;[1]!JUL&amp;[1]!AGO&amp;[1]!SEP</definedName>
    <definedName name="____MAY1">[2]!MAY&amp;[2]!JUN&amp;[2]!JUL&amp;[2]!AGO&amp;[2]!SEP</definedName>
    <definedName name="____MAY2">[5]edofza5!$C$22</definedName>
    <definedName name="____NOV1" localSheetId="3">[1]!NOV&amp;[1]!DIC</definedName>
    <definedName name="____NOV1" localSheetId="5">[1]!NOV&amp;[1]!DIC</definedName>
    <definedName name="____NOV1">[2]!NOV&amp;[2]!DIC</definedName>
    <definedName name="____NOV2">[5]edofza11!$C$43</definedName>
    <definedName name="____OCT1" localSheetId="3">[1]!OCT&amp;[1]!NOV&amp;[1]!DIC</definedName>
    <definedName name="____OCT1" localSheetId="5">[1]!OCT&amp;[1]!NOV&amp;[1]!DIC</definedName>
    <definedName name="____OCT1">[2]!OCT&amp;[2]!NOV&amp;[2]!DIC</definedName>
    <definedName name="____OCT2">[5]edofza10!$C$22</definedName>
    <definedName name="____SEP1" localSheetId="3">[1]!SEP&amp;[1]!OCT&amp;[1]!NOV&amp;[1]!DIC</definedName>
    <definedName name="____SEP1" localSheetId="5">[1]!SEP&amp;[1]!OCT&amp;[1]!NOV&amp;[1]!DIC</definedName>
    <definedName name="____SEP1">[2]!SEP&amp;[2]!OCT&amp;[2]!NOV&amp;[2]!DIC</definedName>
    <definedName name="____SEP2">[5]edofza9!$C$22</definedName>
    <definedName name="____smg97">'[6]Premisa macro'!$E$4</definedName>
    <definedName name="____TDC2001">'[7]Tipos de Cambio'!$C$4</definedName>
    <definedName name="___ABR2">[5]edofza4!$C$22</definedName>
    <definedName name="___AGO2">[5]edofza8!$C$22</definedName>
    <definedName name="___def1">'[6]Premisas IMSS'!$M$12</definedName>
    <definedName name="___def2">'[6]Premisas IMSS'!$M$13</definedName>
    <definedName name="___def3">'[6]Premisas IMSS'!$M$14</definedName>
    <definedName name="___def4">'[6]Premisas IMSS'!$M$15</definedName>
    <definedName name="___def5">'[6]Premisas IMSS'!$M$16</definedName>
    <definedName name="___def6">'[6]Premisas IMSS'!$M$17</definedName>
    <definedName name="___DIC2">[5]edofza12!$C$22</definedName>
    <definedName name="___ENE2">[5]edofza1!$C$22</definedName>
    <definedName name="___FEB2">[5]edofza2!$C$22</definedName>
    <definedName name="___JUL2">[5]edofza7!$C$22</definedName>
    <definedName name="___JUN2">[5]edofza6!$C$22</definedName>
    <definedName name="___MAR2">[5]edofza3!$C$22</definedName>
    <definedName name="___MAY2">[5]edofza5!$C$22</definedName>
    <definedName name="___NOV2">[5]edofza11!$C$43</definedName>
    <definedName name="___OCT2">[5]edofza10!$C$22</definedName>
    <definedName name="___SEP2">[5]edofza9!$C$22</definedName>
    <definedName name="___smg97">'[6]Premisa macro'!$E$4</definedName>
    <definedName name="___TDC2001">'[7]Tipos de Cambio'!$C$4</definedName>
    <definedName name="__ABR2">[5]edofza4!$C$22</definedName>
    <definedName name="__AGO1" localSheetId="3">[1]!AGO&amp;[1]!SEP&amp;[1]!OCT&amp;[1]!NOV&amp;[1]!DIC</definedName>
    <definedName name="__AGO1" localSheetId="5">[1]!AGO&amp;[1]!SEP&amp;[1]!OCT&amp;[1]!NOV&amp;[1]!DIC</definedName>
    <definedName name="__AGO1">[2]!AGO&amp;[2]!SEP&amp;[2]!OCT&amp;[2]!NOV&amp;[2]!DIC</definedName>
    <definedName name="__AGO2">[5]edofza8!$C$22</definedName>
    <definedName name="__CAN2" localSheetId="2" hidden="1">{"Bruto",#N/A,FALSE,"CONV3T.XLS";"Neto",#N/A,FALSE,"CONV3T.XLS";"UnoB",#N/A,FALSE,"CONV3T.XLS";"Bruto",#N/A,FALSE,"CONV4T.XLS";"Neto",#N/A,FALSE,"CONV4T.XLS";"UnoB",#N/A,FALSE,"CONV4T.XLS"}</definedName>
    <definedName name="__CAN2" localSheetId="3" hidden="1">{"Bruto",#N/A,FALSE,"CONV3T.XLS";"Neto",#N/A,FALSE,"CONV3T.XLS";"UnoB",#N/A,FALSE,"CONV3T.XLS";"Bruto",#N/A,FALSE,"CONV4T.XLS";"Neto",#N/A,FALSE,"CONV4T.XLS";"UnoB",#N/A,FALSE,"CONV4T.XLS"}</definedName>
    <definedName name="__CAN2" localSheetId="4" hidden="1">{"Bruto",#N/A,FALSE,"CONV3T.XLS";"Neto",#N/A,FALSE,"CONV3T.XLS";"UnoB",#N/A,FALSE,"CONV3T.XLS";"Bruto",#N/A,FALSE,"CONV4T.XLS";"Neto",#N/A,FALSE,"CONV4T.XLS";"UnoB",#N/A,FALSE,"CONV4T.XLS"}</definedName>
    <definedName name="__CAN2" localSheetId="5" hidden="1">{"Bruto",#N/A,FALSE,"CONV3T.XLS";"Neto",#N/A,FALSE,"CONV3T.XLS";"UnoB",#N/A,FALSE,"CONV3T.XLS";"Bruto",#N/A,FALSE,"CONV4T.XLS";"Neto",#N/A,FALSE,"CONV4T.XLS";"UnoB",#N/A,FALSE,"CONV4T.XLS"}</definedName>
    <definedName name="__CAN2" localSheetId="7" hidden="1">{"Bruto",#N/A,FALSE,"CONV3T.XLS";"Neto",#N/A,FALSE,"CONV3T.XLS";"UnoB",#N/A,FALSE,"CONV3T.XLS";"Bruto",#N/A,FALSE,"CONV4T.XLS";"Neto",#N/A,FALSE,"CONV4T.XLS";"UnoB",#N/A,FALSE,"CONV4T.XLS"}</definedName>
    <definedName name="__CAN2" localSheetId="8" hidden="1">{"Bruto",#N/A,FALSE,"CONV3T.XLS";"Neto",#N/A,FALSE,"CONV3T.XLS";"UnoB",#N/A,FALSE,"CONV3T.XLS";"Bruto",#N/A,FALSE,"CONV4T.XLS";"Neto",#N/A,FALSE,"CONV4T.XLS";"UnoB",#N/A,FALSE,"CONV4T.XLS"}</definedName>
    <definedName name="__CAN2" hidden="1">{"Bruto",#N/A,FALSE,"CONV3T.XLS";"Neto",#N/A,FALSE,"CONV3T.XLS";"UnoB",#N/A,FALSE,"CONV3T.XLS";"Bruto",#N/A,FALSE,"CONV4T.XLS";"Neto",#N/A,FALSE,"CONV4T.XLS";"UnoB",#N/A,FALSE,"CONV4T.XLS"}</definedName>
    <definedName name="__CAN4" localSheetId="2" hidden="1">{"Bruto",#N/A,FALSE,"CONV3T.XLS";"Neto",#N/A,FALSE,"CONV3T.XLS";"UnoB",#N/A,FALSE,"CONV3T.XLS";"Bruto",#N/A,FALSE,"CONV4T.XLS";"Neto",#N/A,FALSE,"CONV4T.XLS";"UnoB",#N/A,FALSE,"CONV4T.XLS"}</definedName>
    <definedName name="__CAN4" localSheetId="3" hidden="1">{"Bruto",#N/A,FALSE,"CONV3T.XLS";"Neto",#N/A,FALSE,"CONV3T.XLS";"UnoB",#N/A,FALSE,"CONV3T.XLS";"Bruto",#N/A,FALSE,"CONV4T.XLS";"Neto",#N/A,FALSE,"CONV4T.XLS";"UnoB",#N/A,FALSE,"CONV4T.XLS"}</definedName>
    <definedName name="__CAN4" localSheetId="4" hidden="1">{"Bruto",#N/A,FALSE,"CONV3T.XLS";"Neto",#N/A,FALSE,"CONV3T.XLS";"UnoB",#N/A,FALSE,"CONV3T.XLS";"Bruto",#N/A,FALSE,"CONV4T.XLS";"Neto",#N/A,FALSE,"CONV4T.XLS";"UnoB",#N/A,FALSE,"CONV4T.XLS"}</definedName>
    <definedName name="__CAN4" localSheetId="5" hidden="1">{"Bruto",#N/A,FALSE,"CONV3T.XLS";"Neto",#N/A,FALSE,"CONV3T.XLS";"UnoB",#N/A,FALSE,"CONV3T.XLS";"Bruto",#N/A,FALSE,"CONV4T.XLS";"Neto",#N/A,FALSE,"CONV4T.XLS";"UnoB",#N/A,FALSE,"CONV4T.XLS"}</definedName>
    <definedName name="__CAN4" localSheetId="7" hidden="1">{"Bruto",#N/A,FALSE,"CONV3T.XLS";"Neto",#N/A,FALSE,"CONV3T.XLS";"UnoB",#N/A,FALSE,"CONV3T.XLS";"Bruto",#N/A,FALSE,"CONV4T.XLS";"Neto",#N/A,FALSE,"CONV4T.XLS";"UnoB",#N/A,FALSE,"CONV4T.XLS"}</definedName>
    <definedName name="__CAN4" localSheetId="8" hidden="1">{"Bruto",#N/A,FALSE,"CONV3T.XLS";"Neto",#N/A,FALSE,"CONV3T.XLS";"UnoB",#N/A,FALSE,"CONV3T.XLS";"Bruto",#N/A,FALSE,"CONV4T.XLS";"Neto",#N/A,FALSE,"CONV4T.XLS";"UnoB",#N/A,FALSE,"CONV4T.XLS"}</definedName>
    <definedName name="__CAN4" hidden="1">{"Bruto",#N/A,FALSE,"CONV3T.XLS";"Neto",#N/A,FALSE,"CONV3T.XLS";"UnoB",#N/A,FALSE,"CONV3T.XLS";"Bruto",#N/A,FALSE,"CONV4T.XLS";"Neto",#N/A,FALSE,"CONV4T.XLS";"UnoB",#N/A,FALSE,"CONV4T.XLS"}</definedName>
    <definedName name="__COR4" localSheetId="2" hidden="1">{"Bruto",#N/A,FALSE,"CONV3T.XLS";"Neto",#N/A,FALSE,"CONV3T.XLS";"UnoB",#N/A,FALSE,"CONV3T.XLS";"Bruto",#N/A,FALSE,"CONV4T.XLS";"Neto",#N/A,FALSE,"CONV4T.XLS";"UnoB",#N/A,FALSE,"CONV4T.XLS"}</definedName>
    <definedName name="__COR4" localSheetId="3" hidden="1">{"Bruto",#N/A,FALSE,"CONV3T.XLS";"Neto",#N/A,FALSE,"CONV3T.XLS";"UnoB",#N/A,FALSE,"CONV3T.XLS";"Bruto",#N/A,FALSE,"CONV4T.XLS";"Neto",#N/A,FALSE,"CONV4T.XLS";"UnoB",#N/A,FALSE,"CONV4T.XLS"}</definedName>
    <definedName name="__COR4" localSheetId="4" hidden="1">{"Bruto",#N/A,FALSE,"CONV3T.XLS";"Neto",#N/A,FALSE,"CONV3T.XLS";"UnoB",#N/A,FALSE,"CONV3T.XLS";"Bruto",#N/A,FALSE,"CONV4T.XLS";"Neto",#N/A,FALSE,"CONV4T.XLS";"UnoB",#N/A,FALSE,"CONV4T.XLS"}</definedName>
    <definedName name="__COR4" localSheetId="5" hidden="1">{"Bruto",#N/A,FALSE,"CONV3T.XLS";"Neto",#N/A,FALSE,"CONV3T.XLS";"UnoB",#N/A,FALSE,"CONV3T.XLS";"Bruto",#N/A,FALSE,"CONV4T.XLS";"Neto",#N/A,FALSE,"CONV4T.XLS";"UnoB",#N/A,FALSE,"CONV4T.XLS"}</definedName>
    <definedName name="__COR4" localSheetId="7" hidden="1">{"Bruto",#N/A,FALSE,"CONV3T.XLS";"Neto",#N/A,FALSE,"CONV3T.XLS";"UnoB",#N/A,FALSE,"CONV3T.XLS";"Bruto",#N/A,FALSE,"CONV4T.XLS";"Neto",#N/A,FALSE,"CONV4T.XLS";"UnoB",#N/A,FALSE,"CONV4T.XLS"}</definedName>
    <definedName name="__COR4" localSheetId="8" hidden="1">{"Bruto",#N/A,FALSE,"CONV3T.XLS";"Neto",#N/A,FALSE,"CONV3T.XLS";"UnoB",#N/A,FALSE,"CONV3T.XLS";"Bruto",#N/A,FALSE,"CONV4T.XLS";"Neto",#N/A,FALSE,"CONV4T.XLS";"UnoB",#N/A,FALSE,"CONV4T.XLS"}</definedName>
    <definedName name="__COR4" hidden="1">{"Bruto",#N/A,FALSE,"CONV3T.XLS";"Neto",#N/A,FALSE,"CONV3T.XLS";"UnoB",#N/A,FALSE,"CONV3T.XLS";"Bruto",#N/A,FALSE,"CONV4T.XLS";"Neto",#N/A,FALSE,"CONV4T.XLS";"UnoB",#N/A,FALSE,"CONV4T.XLS"}</definedName>
    <definedName name="__COS4" localSheetId="2" hidden="1">{"Bruto",#N/A,FALSE,"CONV3T.XLS";"Neto",#N/A,FALSE,"CONV3T.XLS";"UnoB",#N/A,FALSE,"CONV3T.XLS";"Bruto",#N/A,FALSE,"CONV4T.XLS";"Neto",#N/A,FALSE,"CONV4T.XLS";"UnoB",#N/A,FALSE,"CONV4T.XLS"}</definedName>
    <definedName name="__COS4" localSheetId="3" hidden="1">{"Bruto",#N/A,FALSE,"CONV3T.XLS";"Neto",#N/A,FALSE,"CONV3T.XLS";"UnoB",#N/A,FALSE,"CONV3T.XLS";"Bruto",#N/A,FALSE,"CONV4T.XLS";"Neto",#N/A,FALSE,"CONV4T.XLS";"UnoB",#N/A,FALSE,"CONV4T.XLS"}</definedName>
    <definedName name="__COS4" localSheetId="4" hidden="1">{"Bruto",#N/A,FALSE,"CONV3T.XLS";"Neto",#N/A,FALSE,"CONV3T.XLS";"UnoB",#N/A,FALSE,"CONV3T.XLS";"Bruto",#N/A,FALSE,"CONV4T.XLS";"Neto",#N/A,FALSE,"CONV4T.XLS";"UnoB",#N/A,FALSE,"CONV4T.XLS"}</definedName>
    <definedName name="__COS4" localSheetId="5" hidden="1">{"Bruto",#N/A,FALSE,"CONV3T.XLS";"Neto",#N/A,FALSE,"CONV3T.XLS";"UnoB",#N/A,FALSE,"CONV3T.XLS";"Bruto",#N/A,FALSE,"CONV4T.XLS";"Neto",#N/A,FALSE,"CONV4T.XLS";"UnoB",#N/A,FALSE,"CONV4T.XLS"}</definedName>
    <definedName name="__COS4" localSheetId="7" hidden="1">{"Bruto",#N/A,FALSE,"CONV3T.XLS";"Neto",#N/A,FALSE,"CONV3T.XLS";"UnoB",#N/A,FALSE,"CONV3T.XLS";"Bruto",#N/A,FALSE,"CONV4T.XLS";"Neto",#N/A,FALSE,"CONV4T.XLS";"UnoB",#N/A,FALSE,"CONV4T.XLS"}</definedName>
    <definedName name="__COS4" localSheetId="8" hidden="1">{"Bruto",#N/A,FALSE,"CONV3T.XLS";"Neto",#N/A,FALSE,"CONV3T.XLS";"UnoB",#N/A,FALSE,"CONV3T.XLS";"Bruto",#N/A,FALSE,"CONV4T.XLS";"Neto",#N/A,FALSE,"CONV4T.XLS";"UnoB",#N/A,FALSE,"CONV4T.XLS"}</definedName>
    <definedName name="__COS4" hidden="1">{"Bruto",#N/A,FALSE,"CONV3T.XLS";"Neto",#N/A,FALSE,"CONV3T.XLS";"UnoB",#N/A,FALSE,"CONV3T.XLS";"Bruto",#N/A,FALSE,"CONV4T.XLS";"Neto",#N/A,FALSE,"CONV4T.XLS";"UnoB",#N/A,FALSE,"CONV4T.XLS"}</definedName>
    <definedName name="__def1">'[6]Premisas IMSS'!$M$12</definedName>
    <definedName name="__def2">'[6]Premisas IMSS'!$M$13</definedName>
    <definedName name="__def3">'[6]Premisas IMSS'!$M$14</definedName>
    <definedName name="__def4">'[6]Premisas IMSS'!$M$15</definedName>
    <definedName name="__def5">'[6]Premisas IMSS'!$M$16</definedName>
    <definedName name="__def6">'[6]Premisas IMSS'!$M$17</definedName>
    <definedName name="__DIC2">[5]edofza12!$C$22</definedName>
    <definedName name="__ee1" localSheetId="2" hidden="1">{"Bruto",#N/A,FALSE,"CONV3T.XLS";"Neto",#N/A,FALSE,"CONV3T.XLS";"UnoB",#N/A,FALSE,"CONV3T.XLS";"Bruto",#N/A,FALSE,"CONV4T.XLS";"Neto",#N/A,FALSE,"CONV4T.XLS";"UnoB",#N/A,FALSE,"CONV4T.XLS"}</definedName>
    <definedName name="__ee1" localSheetId="3" hidden="1">{"Bruto",#N/A,FALSE,"CONV3T.XLS";"Neto",#N/A,FALSE,"CONV3T.XLS";"UnoB",#N/A,FALSE,"CONV3T.XLS";"Bruto",#N/A,FALSE,"CONV4T.XLS";"Neto",#N/A,FALSE,"CONV4T.XLS";"UnoB",#N/A,FALSE,"CONV4T.XLS"}</definedName>
    <definedName name="__ee1" localSheetId="4" hidden="1">{"Bruto",#N/A,FALSE,"CONV3T.XLS";"Neto",#N/A,FALSE,"CONV3T.XLS";"UnoB",#N/A,FALSE,"CONV3T.XLS";"Bruto",#N/A,FALSE,"CONV4T.XLS";"Neto",#N/A,FALSE,"CONV4T.XLS";"UnoB",#N/A,FALSE,"CONV4T.XLS"}</definedName>
    <definedName name="__ee1" localSheetId="5" hidden="1">{"Bruto",#N/A,FALSE,"CONV3T.XLS";"Neto",#N/A,FALSE,"CONV3T.XLS";"UnoB",#N/A,FALSE,"CONV3T.XLS";"Bruto",#N/A,FALSE,"CONV4T.XLS";"Neto",#N/A,FALSE,"CONV4T.XLS";"UnoB",#N/A,FALSE,"CONV4T.XLS"}</definedName>
    <definedName name="__ee1" localSheetId="7" hidden="1">{"Bruto",#N/A,FALSE,"CONV3T.XLS";"Neto",#N/A,FALSE,"CONV3T.XLS";"UnoB",#N/A,FALSE,"CONV3T.XLS";"Bruto",#N/A,FALSE,"CONV4T.XLS";"Neto",#N/A,FALSE,"CONV4T.XLS";"UnoB",#N/A,FALSE,"CONV4T.XLS"}</definedName>
    <definedName name="__ee1" localSheetId="8" hidden="1">{"Bruto",#N/A,FALSE,"CONV3T.XLS";"Neto",#N/A,FALSE,"CONV3T.XLS";"UnoB",#N/A,FALSE,"CONV3T.XLS";"Bruto",#N/A,FALSE,"CONV4T.XLS";"Neto",#N/A,FALSE,"CONV4T.XLS";"UnoB",#N/A,FALSE,"CONV4T.XLS"}</definedName>
    <definedName name="__ee1" hidden="1">{"Bruto",#N/A,FALSE,"CONV3T.XLS";"Neto",#N/A,FALSE,"CONV3T.XLS";"UnoB",#N/A,FALSE,"CONV3T.XLS";"Bruto",#N/A,FALSE,"CONV4T.XLS";"Neto",#N/A,FALSE,"CONV4T.XLS";"UnoB",#N/A,FALSE,"CONV4T.XLS"}</definedName>
    <definedName name="__ENE2">[5]edofza1!$C$22</definedName>
    <definedName name="__esc2" localSheetId="2" hidden="1">{"Bruto",#N/A,FALSE,"CONV3T.XLS";"Neto",#N/A,FALSE,"CONV3T.XLS";"UnoB",#N/A,FALSE,"CONV3T.XLS";"Bruto",#N/A,FALSE,"CONV4T.XLS";"Neto",#N/A,FALSE,"CONV4T.XLS";"UnoB",#N/A,FALSE,"CONV4T.XLS"}</definedName>
    <definedName name="__esc2" localSheetId="3" hidden="1">{"Bruto",#N/A,FALSE,"CONV3T.XLS";"Neto",#N/A,FALSE,"CONV3T.XLS";"UnoB",#N/A,FALSE,"CONV3T.XLS";"Bruto",#N/A,FALSE,"CONV4T.XLS";"Neto",#N/A,FALSE,"CONV4T.XLS";"UnoB",#N/A,FALSE,"CONV4T.XLS"}</definedName>
    <definedName name="__esc2" localSheetId="4" hidden="1">{"Bruto",#N/A,FALSE,"CONV3T.XLS";"Neto",#N/A,FALSE,"CONV3T.XLS";"UnoB",#N/A,FALSE,"CONV3T.XLS";"Bruto",#N/A,FALSE,"CONV4T.XLS";"Neto",#N/A,FALSE,"CONV4T.XLS";"UnoB",#N/A,FALSE,"CONV4T.XLS"}</definedName>
    <definedName name="__esc2" localSheetId="5" hidden="1">{"Bruto",#N/A,FALSE,"CONV3T.XLS";"Neto",#N/A,FALSE,"CONV3T.XLS";"UnoB",#N/A,FALSE,"CONV3T.XLS";"Bruto",#N/A,FALSE,"CONV4T.XLS";"Neto",#N/A,FALSE,"CONV4T.XLS";"UnoB",#N/A,FALSE,"CONV4T.XLS"}</definedName>
    <definedName name="__esc2" localSheetId="7" hidden="1">{"Bruto",#N/A,FALSE,"CONV3T.XLS";"Neto",#N/A,FALSE,"CONV3T.XLS";"UnoB",#N/A,FALSE,"CONV3T.XLS";"Bruto",#N/A,FALSE,"CONV4T.XLS";"Neto",#N/A,FALSE,"CONV4T.XLS";"UnoB",#N/A,FALSE,"CONV4T.XLS"}</definedName>
    <definedName name="__esc2" localSheetId="8" hidden="1">{"Bruto",#N/A,FALSE,"CONV3T.XLS";"Neto",#N/A,FALSE,"CONV3T.XLS";"UnoB",#N/A,FALSE,"CONV3T.XLS";"Bruto",#N/A,FALSE,"CONV4T.XLS";"Neto",#N/A,FALSE,"CONV4T.XLS";"UnoB",#N/A,FALSE,"CONV4T.XLS"}</definedName>
    <definedName name="__esc2" hidden="1">{"Bruto",#N/A,FALSE,"CONV3T.XLS";"Neto",#N/A,FALSE,"CONV3T.XLS";"UnoB",#N/A,FALSE,"CONV3T.XLS";"Bruto",#N/A,FALSE,"CONV4T.XLS";"Neto",#N/A,FALSE,"CONV4T.XLS";"UnoB",#N/A,FALSE,"CONV4T.XLS"}</definedName>
    <definedName name="__ESC4" localSheetId="2" hidden="1">{"Bruto",#N/A,FALSE,"CONV3T.XLS";"Neto",#N/A,FALSE,"CONV3T.XLS";"UnoB",#N/A,FALSE,"CONV3T.XLS";"Bruto",#N/A,FALSE,"CONV4T.XLS";"Neto",#N/A,FALSE,"CONV4T.XLS";"UnoB",#N/A,FALSE,"CONV4T.XLS"}</definedName>
    <definedName name="__ESC4" localSheetId="3" hidden="1">{"Bruto",#N/A,FALSE,"CONV3T.XLS";"Neto",#N/A,FALSE,"CONV3T.XLS";"UnoB",#N/A,FALSE,"CONV3T.XLS";"Bruto",#N/A,FALSE,"CONV4T.XLS";"Neto",#N/A,FALSE,"CONV4T.XLS";"UnoB",#N/A,FALSE,"CONV4T.XLS"}</definedName>
    <definedName name="__ESC4" localSheetId="4" hidden="1">{"Bruto",#N/A,FALSE,"CONV3T.XLS";"Neto",#N/A,FALSE,"CONV3T.XLS";"UnoB",#N/A,FALSE,"CONV3T.XLS";"Bruto",#N/A,FALSE,"CONV4T.XLS";"Neto",#N/A,FALSE,"CONV4T.XLS";"UnoB",#N/A,FALSE,"CONV4T.XLS"}</definedName>
    <definedName name="__ESC4" localSheetId="5" hidden="1">{"Bruto",#N/A,FALSE,"CONV3T.XLS";"Neto",#N/A,FALSE,"CONV3T.XLS";"UnoB",#N/A,FALSE,"CONV3T.XLS";"Bruto",#N/A,FALSE,"CONV4T.XLS";"Neto",#N/A,FALSE,"CONV4T.XLS";"UnoB",#N/A,FALSE,"CONV4T.XLS"}</definedName>
    <definedName name="__ESC4" localSheetId="7" hidden="1">{"Bruto",#N/A,FALSE,"CONV3T.XLS";"Neto",#N/A,FALSE,"CONV3T.XLS";"UnoB",#N/A,FALSE,"CONV3T.XLS";"Bruto",#N/A,FALSE,"CONV4T.XLS";"Neto",#N/A,FALSE,"CONV4T.XLS";"UnoB",#N/A,FALSE,"CONV4T.XLS"}</definedName>
    <definedName name="__ESC4" localSheetId="8" hidden="1">{"Bruto",#N/A,FALSE,"CONV3T.XLS";"Neto",#N/A,FALSE,"CONV3T.XLS";"UnoB",#N/A,FALSE,"CONV3T.XLS";"Bruto",#N/A,FALSE,"CONV4T.XLS";"Neto",#N/A,FALSE,"CONV4T.XLS";"UnoB",#N/A,FALSE,"CONV4T.XLS"}</definedName>
    <definedName name="__ESC4" hidden="1">{"Bruto",#N/A,FALSE,"CONV3T.XLS";"Neto",#N/A,FALSE,"CONV3T.XLS";"UnoB",#N/A,FALSE,"CONV3T.XLS";"Bruto",#N/A,FALSE,"CONV4T.XLS";"Neto",#N/A,FALSE,"CONV4T.XLS";"UnoB",#N/A,FALSE,"CONV4T.XLS"}</definedName>
    <definedName name="__FEB2">[5]edofza2!$C$22</definedName>
    <definedName name="__JUL2">[5]edofza7!$C$22</definedName>
    <definedName name="__JUN2">[5]edofza6!$C$22</definedName>
    <definedName name="__MAR2">[5]edofza3!$C$22</definedName>
    <definedName name="__MAY2">[5]edofza5!$C$22</definedName>
    <definedName name="__mor2" localSheetId="2" hidden="1">{"Bruto",#N/A,FALSE,"CONV3T.XLS";"Neto",#N/A,FALSE,"CONV3T.XLS";"UnoB",#N/A,FALSE,"CONV3T.XLS";"Bruto",#N/A,FALSE,"CONV4T.XLS";"Neto",#N/A,FALSE,"CONV4T.XLS";"UnoB",#N/A,FALSE,"CONV4T.XLS"}</definedName>
    <definedName name="__mor2" localSheetId="3" hidden="1">{"Bruto",#N/A,FALSE,"CONV3T.XLS";"Neto",#N/A,FALSE,"CONV3T.XLS";"UnoB",#N/A,FALSE,"CONV3T.XLS";"Bruto",#N/A,FALSE,"CONV4T.XLS";"Neto",#N/A,FALSE,"CONV4T.XLS";"UnoB",#N/A,FALSE,"CONV4T.XLS"}</definedName>
    <definedName name="__mor2" localSheetId="4" hidden="1">{"Bruto",#N/A,FALSE,"CONV3T.XLS";"Neto",#N/A,FALSE,"CONV3T.XLS";"UnoB",#N/A,FALSE,"CONV3T.XLS";"Bruto",#N/A,FALSE,"CONV4T.XLS";"Neto",#N/A,FALSE,"CONV4T.XLS";"UnoB",#N/A,FALSE,"CONV4T.XLS"}</definedName>
    <definedName name="__mor2" localSheetId="5" hidden="1">{"Bruto",#N/A,FALSE,"CONV3T.XLS";"Neto",#N/A,FALSE,"CONV3T.XLS";"UnoB",#N/A,FALSE,"CONV3T.XLS";"Bruto",#N/A,FALSE,"CONV4T.XLS";"Neto",#N/A,FALSE,"CONV4T.XLS";"UnoB",#N/A,FALSE,"CONV4T.XLS"}</definedName>
    <definedName name="__mor2" localSheetId="7" hidden="1">{"Bruto",#N/A,FALSE,"CONV3T.XLS";"Neto",#N/A,FALSE,"CONV3T.XLS";"UnoB",#N/A,FALSE,"CONV3T.XLS";"Bruto",#N/A,FALSE,"CONV4T.XLS";"Neto",#N/A,FALSE,"CONV4T.XLS";"UnoB",#N/A,FALSE,"CONV4T.XLS"}</definedName>
    <definedName name="__mor2" localSheetId="8" hidden="1">{"Bruto",#N/A,FALSE,"CONV3T.XLS";"Neto",#N/A,FALSE,"CONV3T.XLS";"UnoB",#N/A,FALSE,"CONV3T.XLS";"Bruto",#N/A,FALSE,"CONV4T.XLS";"Neto",#N/A,FALSE,"CONV4T.XLS";"UnoB",#N/A,FALSE,"CONV4T.XLS"}</definedName>
    <definedName name="__mor2" hidden="1">{"Bruto",#N/A,FALSE,"CONV3T.XLS";"Neto",#N/A,FALSE,"CONV3T.XLS";"UnoB",#N/A,FALSE,"CONV3T.XLS";"Bruto",#N/A,FALSE,"CONV4T.XLS";"Neto",#N/A,FALSE,"CONV4T.XLS";"UnoB",#N/A,FALSE,"CONV4T.XLS"}</definedName>
    <definedName name="__MOR4" localSheetId="2" hidden="1">{"Bruto",#N/A,FALSE,"CONV3T.XLS";"Neto",#N/A,FALSE,"CONV3T.XLS";"UnoB",#N/A,FALSE,"CONV3T.XLS";"Bruto",#N/A,FALSE,"CONV4T.XLS";"Neto",#N/A,FALSE,"CONV4T.XLS";"UnoB",#N/A,FALSE,"CONV4T.XLS"}</definedName>
    <definedName name="__MOR4" localSheetId="3" hidden="1">{"Bruto",#N/A,FALSE,"CONV3T.XLS";"Neto",#N/A,FALSE,"CONV3T.XLS";"UnoB",#N/A,FALSE,"CONV3T.XLS";"Bruto",#N/A,FALSE,"CONV4T.XLS";"Neto",#N/A,FALSE,"CONV4T.XLS";"UnoB",#N/A,FALSE,"CONV4T.XLS"}</definedName>
    <definedName name="__MOR4" localSheetId="4" hidden="1">{"Bruto",#N/A,FALSE,"CONV3T.XLS";"Neto",#N/A,FALSE,"CONV3T.XLS";"UnoB",#N/A,FALSE,"CONV3T.XLS";"Bruto",#N/A,FALSE,"CONV4T.XLS";"Neto",#N/A,FALSE,"CONV4T.XLS";"UnoB",#N/A,FALSE,"CONV4T.XLS"}</definedName>
    <definedName name="__MOR4" localSheetId="5" hidden="1">{"Bruto",#N/A,FALSE,"CONV3T.XLS";"Neto",#N/A,FALSE,"CONV3T.XLS";"UnoB",#N/A,FALSE,"CONV3T.XLS";"Bruto",#N/A,FALSE,"CONV4T.XLS";"Neto",#N/A,FALSE,"CONV4T.XLS";"UnoB",#N/A,FALSE,"CONV4T.XLS"}</definedName>
    <definedName name="__MOR4" localSheetId="7" hidden="1">{"Bruto",#N/A,FALSE,"CONV3T.XLS";"Neto",#N/A,FALSE,"CONV3T.XLS";"UnoB",#N/A,FALSE,"CONV3T.XLS";"Bruto",#N/A,FALSE,"CONV4T.XLS";"Neto",#N/A,FALSE,"CONV4T.XLS";"UnoB",#N/A,FALSE,"CONV4T.XLS"}</definedName>
    <definedName name="__MOR4" localSheetId="8" hidden="1">{"Bruto",#N/A,FALSE,"CONV3T.XLS";"Neto",#N/A,FALSE,"CONV3T.XLS";"UnoB",#N/A,FALSE,"CONV3T.XLS";"Bruto",#N/A,FALSE,"CONV4T.XLS";"Neto",#N/A,FALSE,"CONV4T.XLS";"UnoB",#N/A,FALSE,"CONV4T.XLS"}</definedName>
    <definedName name="__MOR4" hidden="1">{"Bruto",#N/A,FALSE,"CONV3T.XLS";"Neto",#N/A,FALSE,"CONV3T.XLS";"UnoB",#N/A,FALSE,"CONV3T.XLS";"Bruto",#N/A,FALSE,"CONV4T.XLS";"Neto",#N/A,FALSE,"CONV4T.XLS";"UnoB",#N/A,FALSE,"CONV4T.XLS"}</definedName>
    <definedName name="__NOV1" localSheetId="3">[1]!NOV&amp;[1]!DIC</definedName>
    <definedName name="__NOV1" localSheetId="5">[1]!NOV&amp;[1]!DIC</definedName>
    <definedName name="__NOV1">[2]!NOV&amp;[2]!DIC</definedName>
    <definedName name="__NOV2">[5]edofza11!$C$43</definedName>
    <definedName name="__OCT1" localSheetId="3">[1]!OCT&amp;[1]!NOV&amp;[1]!DIC</definedName>
    <definedName name="__OCT1" localSheetId="5">[1]!OCT&amp;[1]!NOV&amp;[1]!DIC</definedName>
    <definedName name="__OCT1">[2]!OCT&amp;[2]!NOV&amp;[2]!DIC</definedName>
    <definedName name="__OCT2">[5]edofza10!$C$22</definedName>
    <definedName name="__pa2" localSheetId="2" hidden="1">{"Bruto",#N/A,FALSE,"CONV3T.XLS";"Neto",#N/A,FALSE,"CONV3T.XLS";"UnoB",#N/A,FALSE,"CONV3T.XLS";"Bruto",#N/A,FALSE,"CONV4T.XLS";"Neto",#N/A,FALSE,"CONV4T.XLS";"UnoB",#N/A,FALSE,"CONV4T.XLS"}</definedName>
    <definedName name="__pa2" localSheetId="3" hidden="1">{"Bruto",#N/A,FALSE,"CONV3T.XLS";"Neto",#N/A,FALSE,"CONV3T.XLS";"UnoB",#N/A,FALSE,"CONV3T.XLS";"Bruto",#N/A,FALSE,"CONV4T.XLS";"Neto",#N/A,FALSE,"CONV4T.XLS";"UnoB",#N/A,FALSE,"CONV4T.XLS"}</definedName>
    <definedName name="__pa2" localSheetId="4" hidden="1">{"Bruto",#N/A,FALSE,"CONV3T.XLS";"Neto",#N/A,FALSE,"CONV3T.XLS";"UnoB",#N/A,FALSE,"CONV3T.XLS";"Bruto",#N/A,FALSE,"CONV4T.XLS";"Neto",#N/A,FALSE,"CONV4T.XLS";"UnoB",#N/A,FALSE,"CONV4T.XLS"}</definedName>
    <definedName name="__pa2" localSheetId="5" hidden="1">{"Bruto",#N/A,FALSE,"CONV3T.XLS";"Neto",#N/A,FALSE,"CONV3T.XLS";"UnoB",#N/A,FALSE,"CONV3T.XLS";"Bruto",#N/A,FALSE,"CONV4T.XLS";"Neto",#N/A,FALSE,"CONV4T.XLS";"UnoB",#N/A,FALSE,"CONV4T.XLS"}</definedName>
    <definedName name="__pa2" localSheetId="7" hidden="1">{"Bruto",#N/A,FALSE,"CONV3T.XLS";"Neto",#N/A,FALSE,"CONV3T.XLS";"UnoB",#N/A,FALSE,"CONV3T.XLS";"Bruto",#N/A,FALSE,"CONV4T.XLS";"Neto",#N/A,FALSE,"CONV4T.XLS";"UnoB",#N/A,FALSE,"CONV4T.XLS"}</definedName>
    <definedName name="__pa2" localSheetId="8" hidden="1">{"Bruto",#N/A,FALSE,"CONV3T.XLS";"Neto",#N/A,FALSE,"CONV3T.XLS";"UnoB",#N/A,FALSE,"CONV3T.XLS";"Bruto",#N/A,FALSE,"CONV4T.XLS";"Neto",#N/A,FALSE,"CONV4T.XLS";"UnoB",#N/A,FALSE,"CONV4T.XLS"}</definedName>
    <definedName name="__pa2" hidden="1">{"Bruto",#N/A,FALSE,"CONV3T.XLS";"Neto",#N/A,FALSE,"CONV3T.XLS";"UnoB",#N/A,FALSE,"CONV3T.XLS";"Bruto",#N/A,FALSE,"CONV4T.XLS";"Neto",#N/A,FALSE,"CONV4T.XLS";"UnoB",#N/A,FALSE,"CONV4T.XLS"}</definedName>
    <definedName name="__PAJ4" localSheetId="2" hidden="1">{"Bruto",#N/A,FALSE,"CONV3T.XLS";"Neto",#N/A,FALSE,"CONV3T.XLS";"UnoB",#N/A,FALSE,"CONV3T.XLS";"Bruto",#N/A,FALSE,"CONV4T.XLS";"Neto",#N/A,FALSE,"CONV4T.XLS";"UnoB",#N/A,FALSE,"CONV4T.XLS"}</definedName>
    <definedName name="__PAJ4" localSheetId="3" hidden="1">{"Bruto",#N/A,FALSE,"CONV3T.XLS";"Neto",#N/A,FALSE,"CONV3T.XLS";"UnoB",#N/A,FALSE,"CONV3T.XLS";"Bruto",#N/A,FALSE,"CONV4T.XLS";"Neto",#N/A,FALSE,"CONV4T.XLS";"UnoB",#N/A,FALSE,"CONV4T.XLS"}</definedName>
    <definedName name="__PAJ4" localSheetId="4" hidden="1">{"Bruto",#N/A,FALSE,"CONV3T.XLS";"Neto",#N/A,FALSE,"CONV3T.XLS";"UnoB",#N/A,FALSE,"CONV3T.XLS";"Bruto",#N/A,FALSE,"CONV4T.XLS";"Neto",#N/A,FALSE,"CONV4T.XLS";"UnoB",#N/A,FALSE,"CONV4T.XLS"}</definedName>
    <definedName name="__PAJ4" localSheetId="5" hidden="1">{"Bruto",#N/A,FALSE,"CONV3T.XLS";"Neto",#N/A,FALSE,"CONV3T.XLS";"UnoB",#N/A,FALSE,"CONV3T.XLS";"Bruto",#N/A,FALSE,"CONV4T.XLS";"Neto",#N/A,FALSE,"CONV4T.XLS";"UnoB",#N/A,FALSE,"CONV4T.XLS"}</definedName>
    <definedName name="__PAJ4" localSheetId="7" hidden="1">{"Bruto",#N/A,FALSE,"CONV3T.XLS";"Neto",#N/A,FALSE,"CONV3T.XLS";"UnoB",#N/A,FALSE,"CONV3T.XLS";"Bruto",#N/A,FALSE,"CONV4T.XLS";"Neto",#N/A,FALSE,"CONV4T.XLS";"UnoB",#N/A,FALSE,"CONV4T.XLS"}</definedName>
    <definedName name="__PAJ4" localSheetId="8" hidden="1">{"Bruto",#N/A,FALSE,"CONV3T.XLS";"Neto",#N/A,FALSE,"CONV3T.XLS";"UnoB",#N/A,FALSE,"CONV3T.XLS";"Bruto",#N/A,FALSE,"CONV4T.XLS";"Neto",#N/A,FALSE,"CONV4T.XLS";"UnoB",#N/A,FALSE,"CONV4T.XLS"}</definedName>
    <definedName name="__PAJ4" hidden="1">{"Bruto",#N/A,FALSE,"CONV3T.XLS";"Neto",#N/A,FALSE,"CONV3T.XLS";"UnoB",#N/A,FALSE,"CONV3T.XLS";"Bruto",#N/A,FALSE,"CONV4T.XLS";"Neto",#N/A,FALSE,"CONV4T.XLS";"UnoB",#N/A,FALSE,"CONV4T.XLS"}</definedName>
    <definedName name="__SEP1" localSheetId="3">[1]!SEP&amp;[1]!OCT&amp;[1]!NOV&amp;[1]!DIC</definedName>
    <definedName name="__SEP1" localSheetId="5">[1]!SEP&amp;[1]!OCT&amp;[1]!NOV&amp;[1]!DIC</definedName>
    <definedName name="__SEP1">[2]!SEP&amp;[2]!OCT&amp;[2]!NOV&amp;[2]!DIC</definedName>
    <definedName name="__SEP2">[5]edofza9!$C$22</definedName>
    <definedName name="__smg97">'[6]Premisa macro'!$E$4</definedName>
    <definedName name="__TDC2001">'[7]Tipos de Cambio'!$C$4</definedName>
    <definedName name="__tul2" localSheetId="2" hidden="1">{"Bruto",#N/A,FALSE,"CONV3T.XLS";"Neto",#N/A,FALSE,"CONV3T.XLS";"UnoB",#N/A,FALSE,"CONV3T.XLS";"Bruto",#N/A,FALSE,"CONV4T.XLS";"Neto",#N/A,FALSE,"CONV4T.XLS";"UnoB",#N/A,FALSE,"CONV4T.XLS"}</definedName>
    <definedName name="__tul2" localSheetId="3" hidden="1">{"Bruto",#N/A,FALSE,"CONV3T.XLS";"Neto",#N/A,FALSE,"CONV3T.XLS";"UnoB",#N/A,FALSE,"CONV3T.XLS";"Bruto",#N/A,FALSE,"CONV4T.XLS";"Neto",#N/A,FALSE,"CONV4T.XLS";"UnoB",#N/A,FALSE,"CONV4T.XLS"}</definedName>
    <definedName name="__tul2" localSheetId="4" hidden="1">{"Bruto",#N/A,FALSE,"CONV3T.XLS";"Neto",#N/A,FALSE,"CONV3T.XLS";"UnoB",#N/A,FALSE,"CONV3T.XLS";"Bruto",#N/A,FALSE,"CONV4T.XLS";"Neto",#N/A,FALSE,"CONV4T.XLS";"UnoB",#N/A,FALSE,"CONV4T.XLS"}</definedName>
    <definedName name="__tul2" localSheetId="5" hidden="1">{"Bruto",#N/A,FALSE,"CONV3T.XLS";"Neto",#N/A,FALSE,"CONV3T.XLS";"UnoB",#N/A,FALSE,"CONV3T.XLS";"Bruto",#N/A,FALSE,"CONV4T.XLS";"Neto",#N/A,FALSE,"CONV4T.XLS";"UnoB",#N/A,FALSE,"CONV4T.XLS"}</definedName>
    <definedName name="__tul2" localSheetId="7" hidden="1">{"Bruto",#N/A,FALSE,"CONV3T.XLS";"Neto",#N/A,FALSE,"CONV3T.XLS";"UnoB",#N/A,FALSE,"CONV3T.XLS";"Bruto",#N/A,FALSE,"CONV4T.XLS";"Neto",#N/A,FALSE,"CONV4T.XLS";"UnoB",#N/A,FALSE,"CONV4T.XLS"}</definedName>
    <definedName name="__tul2" localSheetId="8" hidden="1">{"Bruto",#N/A,FALSE,"CONV3T.XLS";"Neto",#N/A,FALSE,"CONV3T.XLS";"UnoB",#N/A,FALSE,"CONV3T.XLS";"Bruto",#N/A,FALSE,"CONV4T.XLS";"Neto",#N/A,FALSE,"CONV4T.XLS";"UnoB",#N/A,FALSE,"CONV4T.XLS"}</definedName>
    <definedName name="__tul2" hidden="1">{"Bruto",#N/A,FALSE,"CONV3T.XLS";"Neto",#N/A,FALSE,"CONV3T.XLS";"UnoB",#N/A,FALSE,"CONV3T.XLS";"Bruto",#N/A,FALSE,"CONV4T.XLS";"Neto",#N/A,FALSE,"CONV4T.XLS";"UnoB",#N/A,FALSE,"CONV4T.XLS"}</definedName>
    <definedName name="__TUL4" localSheetId="2" hidden="1">{"Bruto",#N/A,FALSE,"CONV3T.XLS";"Neto",#N/A,FALSE,"CONV3T.XLS";"UnoB",#N/A,FALSE,"CONV3T.XLS";"Bruto",#N/A,FALSE,"CONV4T.XLS";"Neto",#N/A,FALSE,"CONV4T.XLS";"UnoB",#N/A,FALSE,"CONV4T.XLS"}</definedName>
    <definedName name="__TUL4" localSheetId="3" hidden="1">{"Bruto",#N/A,FALSE,"CONV3T.XLS";"Neto",#N/A,FALSE,"CONV3T.XLS";"UnoB",#N/A,FALSE,"CONV3T.XLS";"Bruto",#N/A,FALSE,"CONV4T.XLS";"Neto",#N/A,FALSE,"CONV4T.XLS";"UnoB",#N/A,FALSE,"CONV4T.XLS"}</definedName>
    <definedName name="__TUL4" localSheetId="4" hidden="1">{"Bruto",#N/A,FALSE,"CONV3T.XLS";"Neto",#N/A,FALSE,"CONV3T.XLS";"UnoB",#N/A,FALSE,"CONV3T.XLS";"Bruto",#N/A,FALSE,"CONV4T.XLS";"Neto",#N/A,FALSE,"CONV4T.XLS";"UnoB",#N/A,FALSE,"CONV4T.XLS"}</definedName>
    <definedName name="__TUL4" localSheetId="5" hidden="1">{"Bruto",#N/A,FALSE,"CONV3T.XLS";"Neto",#N/A,FALSE,"CONV3T.XLS";"UnoB",#N/A,FALSE,"CONV3T.XLS";"Bruto",#N/A,FALSE,"CONV4T.XLS";"Neto",#N/A,FALSE,"CONV4T.XLS";"UnoB",#N/A,FALSE,"CONV4T.XLS"}</definedName>
    <definedName name="__TUL4" localSheetId="7" hidden="1">{"Bruto",#N/A,FALSE,"CONV3T.XLS";"Neto",#N/A,FALSE,"CONV3T.XLS";"UnoB",#N/A,FALSE,"CONV3T.XLS";"Bruto",#N/A,FALSE,"CONV4T.XLS";"Neto",#N/A,FALSE,"CONV4T.XLS";"UnoB",#N/A,FALSE,"CONV4T.XLS"}</definedName>
    <definedName name="__TUL4" localSheetId="8" hidden="1">{"Bruto",#N/A,FALSE,"CONV3T.XLS";"Neto",#N/A,FALSE,"CONV3T.XLS";"UnoB",#N/A,FALSE,"CONV3T.XLS";"Bruto",#N/A,FALSE,"CONV4T.XLS";"Neto",#N/A,FALSE,"CONV4T.XLS";"UnoB",#N/A,FALSE,"CONV4T.XLS"}</definedName>
    <definedName name="__TUL4" hidden="1">{"Bruto",#N/A,FALSE,"CONV3T.XLS";"Neto",#N/A,FALSE,"CONV3T.XLS";"UnoB",#N/A,FALSE,"CONV3T.XLS";"Bruto",#N/A,FALSE,"CONV4T.XLS";"Neto",#N/A,FALSE,"CONV4T.XLS";"UnoB",#N/A,FALSE,"CONV4T.XLS"}</definedName>
    <definedName name="__WRN4444" localSheetId="2" hidden="1">{"Bruto",#N/A,FALSE,"CONV3T.XLS";"Neto",#N/A,FALSE,"CONV3T.XLS";"UnoB",#N/A,FALSE,"CONV3T.XLS";"Bruto",#N/A,FALSE,"CONV4T.XLS";"Neto",#N/A,FALSE,"CONV4T.XLS";"UnoB",#N/A,FALSE,"CONV4T.XLS"}</definedName>
    <definedName name="__WRN4444" localSheetId="3" hidden="1">{"Bruto",#N/A,FALSE,"CONV3T.XLS";"Neto",#N/A,FALSE,"CONV3T.XLS";"UnoB",#N/A,FALSE,"CONV3T.XLS";"Bruto",#N/A,FALSE,"CONV4T.XLS";"Neto",#N/A,FALSE,"CONV4T.XLS";"UnoB",#N/A,FALSE,"CONV4T.XLS"}</definedName>
    <definedName name="__WRN4444" localSheetId="4" hidden="1">{"Bruto",#N/A,FALSE,"CONV3T.XLS";"Neto",#N/A,FALSE,"CONV3T.XLS";"UnoB",#N/A,FALSE,"CONV3T.XLS";"Bruto",#N/A,FALSE,"CONV4T.XLS";"Neto",#N/A,FALSE,"CONV4T.XLS";"UnoB",#N/A,FALSE,"CONV4T.XLS"}</definedName>
    <definedName name="__WRN4444" localSheetId="5" hidden="1">{"Bruto",#N/A,FALSE,"CONV3T.XLS";"Neto",#N/A,FALSE,"CONV3T.XLS";"UnoB",#N/A,FALSE,"CONV3T.XLS";"Bruto",#N/A,FALSE,"CONV4T.XLS";"Neto",#N/A,FALSE,"CONV4T.XLS";"UnoB",#N/A,FALSE,"CONV4T.XLS"}</definedName>
    <definedName name="__WRN4444" localSheetId="7" hidden="1">{"Bruto",#N/A,FALSE,"CONV3T.XLS";"Neto",#N/A,FALSE,"CONV3T.XLS";"UnoB",#N/A,FALSE,"CONV3T.XLS";"Bruto",#N/A,FALSE,"CONV4T.XLS";"Neto",#N/A,FALSE,"CONV4T.XLS";"UnoB",#N/A,FALSE,"CONV4T.XLS"}</definedName>
    <definedName name="__WRN4444" localSheetId="8" hidden="1">{"Bruto",#N/A,FALSE,"CONV3T.XLS";"Neto",#N/A,FALSE,"CONV3T.XLS";"UnoB",#N/A,FALSE,"CONV3T.XLS";"Bruto",#N/A,FALSE,"CONV4T.XLS";"Neto",#N/A,FALSE,"CONV4T.XLS";"UnoB",#N/A,FALSE,"CONV4T.XLS"}</definedName>
    <definedName name="__WRN4444" hidden="1">{"Bruto",#N/A,FALSE,"CONV3T.XLS";"Neto",#N/A,FALSE,"CONV3T.XLS";"UnoB",#N/A,FALSE,"CONV3T.XLS";"Bruto",#N/A,FALSE,"CONV4T.XLS";"Neto",#N/A,FALSE,"CONV4T.XLS";"UnoB",#N/A,FALSE,"CONV4T.XLS"}</definedName>
    <definedName name="_1000DEF">#N/A</definedName>
    <definedName name="_2000DEF">#N/A</definedName>
    <definedName name="_3000DEF">#N/A</definedName>
    <definedName name="_3O0504" localSheetId="3">[8]BANPRO99!#REF!</definedName>
    <definedName name="_3O0504" localSheetId="4">[8]BANPRO99!#REF!</definedName>
    <definedName name="_3O0504" localSheetId="5">[8]BANPRO99!#REF!</definedName>
    <definedName name="_3O0504" localSheetId="7">[8]BANPRO99!#REF!</definedName>
    <definedName name="_3O0504" localSheetId="8">[8]BANPRO99!#REF!</definedName>
    <definedName name="_3O0504">[8]BANPRO99!#REF!</definedName>
    <definedName name="_5000DEF">#N/A</definedName>
    <definedName name="_6000">#N/A</definedName>
    <definedName name="_6000DEF">#N/A</definedName>
    <definedName name="_ABR1" localSheetId="3">[1]!ABR&amp;[1]!MAY&amp;[1]!JUN&amp;[1]!JUL&amp;[1]!AGO&amp;[1]!SEP</definedName>
    <definedName name="_ABR1" localSheetId="5">[1]!ABR&amp;[1]!MAY&amp;[1]!JUN&amp;[1]!JUL&amp;[1]!AGO&amp;[1]!SEP</definedName>
    <definedName name="_ABR1">[2]!ABR&amp;[2]!MAY&amp;[2]!JUN&amp;[2]!JUL&amp;[2]!AGO&amp;[2]!SEP</definedName>
    <definedName name="_ABR2">[5]edofza4!$C$22</definedName>
    <definedName name="_AGO1" localSheetId="3">[1]!AGO&amp;[1]!SEP&amp;[1]!OCT&amp;[1]!NOV&amp;[1]!DIC</definedName>
    <definedName name="_AGO1" localSheetId="5">[1]!AGO&amp;[1]!SEP&amp;[1]!OCT&amp;[1]!NOV&amp;[1]!DIC</definedName>
    <definedName name="_AGO1">[2]!AGO&amp;[2]!SEP&amp;[2]!OCT&amp;[2]!NOV&amp;[2]!DIC</definedName>
    <definedName name="_AGO2">[5]edofza8!$C$22</definedName>
    <definedName name="_ASA96" localSheetId="3">#REF!</definedName>
    <definedName name="_ASA96" localSheetId="4">#REF!</definedName>
    <definedName name="_ASA96" localSheetId="5">#REF!</definedName>
    <definedName name="_ASA96" localSheetId="7">#REF!</definedName>
    <definedName name="_ASA96" localSheetId="8">#REF!</definedName>
    <definedName name="_ASA96">#REF!</definedName>
    <definedName name="_base" localSheetId="3">[8]BANPRO99!#REF!</definedName>
    <definedName name="_base" localSheetId="4">[8]BANPRO99!#REF!</definedName>
    <definedName name="_base" localSheetId="5">[8]BANPRO99!#REF!</definedName>
    <definedName name="_base" localSheetId="7">[8]BANPRO99!#REF!</definedName>
    <definedName name="_base" localSheetId="8">[8]BANPRO99!#REF!</definedName>
    <definedName name="_base">[8]BANPRO99!#REF!</definedName>
    <definedName name="_cad179" localSheetId="3">'[3]Mod Eco Controlados 99'!#REF!</definedName>
    <definedName name="_cad179" localSheetId="4">'[3]Mod Eco Controlados 99'!#REF!</definedName>
    <definedName name="_cad179" localSheetId="5">'[3]Mod Eco Controlados 99'!#REF!</definedName>
    <definedName name="_cad179" localSheetId="7">'[3]Mod Eco Controlados 99'!#REF!</definedName>
    <definedName name="_cad179" localSheetId="8">'[3]Mod Eco Controlados 99'!#REF!</definedName>
    <definedName name="_cad179">'[3]Mod Eco Controlados 99'!#REF!</definedName>
    <definedName name="_CAN2" localSheetId="2" hidden="1">{"Bruto",#N/A,FALSE,"CONV3T.XLS";"Neto",#N/A,FALSE,"CONV3T.XLS";"UnoB",#N/A,FALSE,"CONV3T.XLS";"Bruto",#N/A,FALSE,"CONV4T.XLS";"Neto",#N/A,FALSE,"CONV4T.XLS";"UnoB",#N/A,FALSE,"CONV4T.XLS"}</definedName>
    <definedName name="_CAN2" localSheetId="3" hidden="1">{"Bruto",#N/A,FALSE,"CONV3T.XLS";"Neto",#N/A,FALSE,"CONV3T.XLS";"UnoB",#N/A,FALSE,"CONV3T.XLS";"Bruto",#N/A,FALSE,"CONV4T.XLS";"Neto",#N/A,FALSE,"CONV4T.XLS";"UnoB",#N/A,FALSE,"CONV4T.XLS"}</definedName>
    <definedName name="_CAN2" localSheetId="4" hidden="1">{"Bruto",#N/A,FALSE,"CONV3T.XLS";"Neto",#N/A,FALSE,"CONV3T.XLS";"UnoB",#N/A,FALSE,"CONV3T.XLS";"Bruto",#N/A,FALSE,"CONV4T.XLS";"Neto",#N/A,FALSE,"CONV4T.XLS";"UnoB",#N/A,FALSE,"CONV4T.XLS"}</definedName>
    <definedName name="_CAN2" localSheetId="5" hidden="1">{"Bruto",#N/A,FALSE,"CONV3T.XLS";"Neto",#N/A,FALSE,"CONV3T.XLS";"UnoB",#N/A,FALSE,"CONV3T.XLS";"Bruto",#N/A,FALSE,"CONV4T.XLS";"Neto",#N/A,FALSE,"CONV4T.XLS";"UnoB",#N/A,FALSE,"CONV4T.XLS"}</definedName>
    <definedName name="_CAN2" localSheetId="7" hidden="1">{"Bruto",#N/A,FALSE,"CONV3T.XLS";"Neto",#N/A,FALSE,"CONV3T.XLS";"UnoB",#N/A,FALSE,"CONV3T.XLS";"Bruto",#N/A,FALSE,"CONV4T.XLS";"Neto",#N/A,FALSE,"CONV4T.XLS";"UnoB",#N/A,FALSE,"CONV4T.XLS"}</definedName>
    <definedName name="_CAN2" localSheetId="8" hidden="1">{"Bruto",#N/A,FALSE,"CONV3T.XLS";"Neto",#N/A,FALSE,"CONV3T.XLS";"UnoB",#N/A,FALSE,"CONV3T.XLS";"Bruto",#N/A,FALSE,"CONV4T.XLS";"Neto",#N/A,FALSE,"CONV4T.XLS";"UnoB",#N/A,FALSE,"CONV4T.XLS"}</definedName>
    <definedName name="_CAN2" hidden="1">{"Bruto",#N/A,FALSE,"CONV3T.XLS";"Neto",#N/A,FALSE,"CONV3T.XLS";"UnoB",#N/A,FALSE,"CONV3T.XLS";"Bruto",#N/A,FALSE,"CONV4T.XLS";"Neto",#N/A,FALSE,"CONV4T.XLS";"UnoB",#N/A,FALSE,"CONV4T.XLS"}</definedName>
    <definedName name="_CAN4" localSheetId="2" hidden="1">{"Bruto",#N/A,FALSE,"CONV3T.XLS";"Neto",#N/A,FALSE,"CONV3T.XLS";"UnoB",#N/A,FALSE,"CONV3T.XLS";"Bruto",#N/A,FALSE,"CONV4T.XLS";"Neto",#N/A,FALSE,"CONV4T.XLS";"UnoB",#N/A,FALSE,"CONV4T.XLS"}</definedName>
    <definedName name="_CAN4" localSheetId="3" hidden="1">{"Bruto",#N/A,FALSE,"CONV3T.XLS";"Neto",#N/A,FALSE,"CONV3T.XLS";"UnoB",#N/A,FALSE,"CONV3T.XLS";"Bruto",#N/A,FALSE,"CONV4T.XLS";"Neto",#N/A,FALSE,"CONV4T.XLS";"UnoB",#N/A,FALSE,"CONV4T.XLS"}</definedName>
    <definedName name="_CAN4" localSheetId="4" hidden="1">{"Bruto",#N/A,FALSE,"CONV3T.XLS";"Neto",#N/A,FALSE,"CONV3T.XLS";"UnoB",#N/A,FALSE,"CONV3T.XLS";"Bruto",#N/A,FALSE,"CONV4T.XLS";"Neto",#N/A,FALSE,"CONV4T.XLS";"UnoB",#N/A,FALSE,"CONV4T.XLS"}</definedName>
    <definedName name="_CAN4" localSheetId="5" hidden="1">{"Bruto",#N/A,FALSE,"CONV3T.XLS";"Neto",#N/A,FALSE,"CONV3T.XLS";"UnoB",#N/A,FALSE,"CONV3T.XLS";"Bruto",#N/A,FALSE,"CONV4T.XLS";"Neto",#N/A,FALSE,"CONV4T.XLS";"UnoB",#N/A,FALSE,"CONV4T.XLS"}</definedName>
    <definedName name="_CAN4" localSheetId="7" hidden="1">{"Bruto",#N/A,FALSE,"CONV3T.XLS";"Neto",#N/A,FALSE,"CONV3T.XLS";"UnoB",#N/A,FALSE,"CONV3T.XLS";"Bruto",#N/A,FALSE,"CONV4T.XLS";"Neto",#N/A,FALSE,"CONV4T.XLS";"UnoB",#N/A,FALSE,"CONV4T.XLS"}</definedName>
    <definedName name="_CAN4" localSheetId="8" hidden="1">{"Bruto",#N/A,FALSE,"CONV3T.XLS";"Neto",#N/A,FALSE,"CONV3T.XLS";"UnoB",#N/A,FALSE,"CONV3T.XLS";"Bruto",#N/A,FALSE,"CONV4T.XLS";"Neto",#N/A,FALSE,"CONV4T.XLS";"UnoB",#N/A,FALSE,"CONV4T.XLS"}</definedName>
    <definedName name="_CAN4" hidden="1">{"Bruto",#N/A,FALSE,"CONV3T.XLS";"Neto",#N/A,FALSE,"CONV3T.XLS";"UnoB",#N/A,FALSE,"CONV3T.XLS";"Bruto",#N/A,FALSE,"CONV4T.XLS";"Neto",#N/A,FALSE,"CONV4T.XLS";"UnoB",#N/A,FALSE,"CONV4T.XLS"}</definedName>
    <definedName name="_CFD02" localSheetId="3">#REF!</definedName>
    <definedName name="_CFD02" localSheetId="4">#REF!</definedName>
    <definedName name="_CFD02" localSheetId="5">#REF!</definedName>
    <definedName name="_CFD02" localSheetId="7">#REF!</definedName>
    <definedName name="_CFD02" localSheetId="8">#REF!</definedName>
    <definedName name="_CFD02">#REF!</definedName>
    <definedName name="_CFE96" localSheetId="3">#REF!</definedName>
    <definedName name="_CFE96" localSheetId="4">#REF!</definedName>
    <definedName name="_CFE96" localSheetId="5">#REF!</definedName>
    <definedName name="_CFE96" localSheetId="7">#REF!</definedName>
    <definedName name="_CFE96" localSheetId="8">#REF!</definedName>
    <definedName name="_CFE96">#REF!</definedName>
    <definedName name="_CON96" localSheetId="3">#REF!</definedName>
    <definedName name="_CON96" localSheetId="4">#REF!</definedName>
    <definedName name="_CON96" localSheetId="5">#REF!</definedName>
    <definedName name="_CON96" localSheetId="7">#REF!</definedName>
    <definedName name="_CON96" localSheetId="8">#REF!</definedName>
    <definedName name="_CON96">#REF!</definedName>
    <definedName name="_def1">'[6]Premisas IMSS'!$M$12</definedName>
    <definedName name="_def2">'[6]Premisas IMSS'!$M$13</definedName>
    <definedName name="_def3">'[6]Premisas IMSS'!$M$14</definedName>
    <definedName name="_def4">'[6]Premisas IMSS'!$M$15</definedName>
    <definedName name="_def5">'[6]Premisas IMSS'!$M$16</definedName>
    <definedName name="_def6">'[6]Premisas IMSS'!$M$17</definedName>
    <definedName name="_DIC2">[5]edofza12!$C$22</definedName>
    <definedName name="_ee1" localSheetId="2" hidden="1">{"Bruto",#N/A,FALSE,"CONV3T.XLS";"Neto",#N/A,FALSE,"CONV3T.XLS";"UnoB",#N/A,FALSE,"CONV3T.XLS";"Bruto",#N/A,FALSE,"CONV4T.XLS";"Neto",#N/A,FALSE,"CONV4T.XLS";"UnoB",#N/A,FALSE,"CONV4T.XLS"}</definedName>
    <definedName name="_ee1" localSheetId="3" hidden="1">{"Bruto",#N/A,FALSE,"CONV3T.XLS";"Neto",#N/A,FALSE,"CONV3T.XLS";"UnoB",#N/A,FALSE,"CONV3T.XLS";"Bruto",#N/A,FALSE,"CONV4T.XLS";"Neto",#N/A,FALSE,"CONV4T.XLS";"UnoB",#N/A,FALSE,"CONV4T.XLS"}</definedName>
    <definedName name="_ee1" localSheetId="4" hidden="1">{"Bruto",#N/A,FALSE,"CONV3T.XLS";"Neto",#N/A,FALSE,"CONV3T.XLS";"UnoB",#N/A,FALSE,"CONV3T.XLS";"Bruto",#N/A,FALSE,"CONV4T.XLS";"Neto",#N/A,FALSE,"CONV4T.XLS";"UnoB",#N/A,FALSE,"CONV4T.XLS"}</definedName>
    <definedName name="_ee1" localSheetId="5" hidden="1">{"Bruto",#N/A,FALSE,"CONV3T.XLS";"Neto",#N/A,FALSE,"CONV3T.XLS";"UnoB",#N/A,FALSE,"CONV3T.XLS";"Bruto",#N/A,FALSE,"CONV4T.XLS";"Neto",#N/A,FALSE,"CONV4T.XLS";"UnoB",#N/A,FALSE,"CONV4T.XLS"}</definedName>
    <definedName name="_ee1" localSheetId="7" hidden="1">{"Bruto",#N/A,FALSE,"CONV3T.XLS";"Neto",#N/A,FALSE,"CONV3T.XLS";"UnoB",#N/A,FALSE,"CONV3T.XLS";"Bruto",#N/A,FALSE,"CONV4T.XLS";"Neto",#N/A,FALSE,"CONV4T.XLS";"UnoB",#N/A,FALSE,"CONV4T.XLS"}</definedName>
    <definedName name="_ee1" localSheetId="8" hidden="1">{"Bruto",#N/A,FALSE,"CONV3T.XLS";"Neto",#N/A,FALSE,"CONV3T.XLS";"UnoB",#N/A,FALSE,"CONV3T.XLS";"Bruto",#N/A,FALSE,"CONV4T.XLS";"Neto",#N/A,FALSE,"CONV4T.XLS";"UnoB",#N/A,FALSE,"CONV4T.XLS"}</definedName>
    <definedName name="_ee1" hidden="1">{"Bruto",#N/A,FALSE,"CONV3T.XLS";"Neto",#N/A,FALSE,"CONV3T.XLS";"UnoB",#N/A,FALSE,"CONV3T.XLS";"Bruto",#N/A,FALSE,"CONV4T.XLS";"Neto",#N/A,FALSE,"CONV4T.XLS";"UnoB",#N/A,FALSE,"CONV4T.XLS"}</definedName>
    <definedName name="_ENE2">[5]edofza1!$C$22</definedName>
    <definedName name="_esc2" localSheetId="2" hidden="1">{"Bruto",#N/A,FALSE,"CONV3T.XLS";"Neto",#N/A,FALSE,"CONV3T.XLS";"UnoB",#N/A,FALSE,"CONV3T.XLS";"Bruto",#N/A,FALSE,"CONV4T.XLS";"Neto",#N/A,FALSE,"CONV4T.XLS";"UnoB",#N/A,FALSE,"CONV4T.XLS"}</definedName>
    <definedName name="_esc2" localSheetId="3" hidden="1">{"Bruto",#N/A,FALSE,"CONV3T.XLS";"Neto",#N/A,FALSE,"CONV3T.XLS";"UnoB",#N/A,FALSE,"CONV3T.XLS";"Bruto",#N/A,FALSE,"CONV4T.XLS";"Neto",#N/A,FALSE,"CONV4T.XLS";"UnoB",#N/A,FALSE,"CONV4T.XLS"}</definedName>
    <definedName name="_esc2" localSheetId="4" hidden="1">{"Bruto",#N/A,FALSE,"CONV3T.XLS";"Neto",#N/A,FALSE,"CONV3T.XLS";"UnoB",#N/A,FALSE,"CONV3T.XLS";"Bruto",#N/A,FALSE,"CONV4T.XLS";"Neto",#N/A,FALSE,"CONV4T.XLS";"UnoB",#N/A,FALSE,"CONV4T.XLS"}</definedName>
    <definedName name="_esc2" localSheetId="5" hidden="1">{"Bruto",#N/A,FALSE,"CONV3T.XLS";"Neto",#N/A,FALSE,"CONV3T.XLS";"UnoB",#N/A,FALSE,"CONV3T.XLS";"Bruto",#N/A,FALSE,"CONV4T.XLS";"Neto",#N/A,FALSE,"CONV4T.XLS";"UnoB",#N/A,FALSE,"CONV4T.XLS"}</definedName>
    <definedName name="_esc2" localSheetId="7" hidden="1">{"Bruto",#N/A,FALSE,"CONV3T.XLS";"Neto",#N/A,FALSE,"CONV3T.XLS";"UnoB",#N/A,FALSE,"CONV3T.XLS";"Bruto",#N/A,FALSE,"CONV4T.XLS";"Neto",#N/A,FALSE,"CONV4T.XLS";"UnoB",#N/A,FALSE,"CONV4T.XLS"}</definedName>
    <definedName name="_esc2" localSheetId="8" hidden="1">{"Bruto",#N/A,FALSE,"CONV3T.XLS";"Neto",#N/A,FALSE,"CONV3T.XLS";"UnoB",#N/A,FALSE,"CONV3T.XLS";"Bruto",#N/A,FALSE,"CONV4T.XLS";"Neto",#N/A,FALSE,"CONV4T.XLS";"UnoB",#N/A,FALSE,"CONV4T.XLS"}</definedName>
    <definedName name="_esc2" hidden="1">{"Bruto",#N/A,FALSE,"CONV3T.XLS";"Neto",#N/A,FALSE,"CONV3T.XLS";"UnoB",#N/A,FALSE,"CONV3T.XLS";"Bruto",#N/A,FALSE,"CONV4T.XLS";"Neto",#N/A,FALSE,"CONV4T.XLS";"UnoB",#N/A,FALSE,"CONV4T.XLS"}</definedName>
    <definedName name="_ESC4" localSheetId="2" hidden="1">{"Bruto",#N/A,FALSE,"CONV3T.XLS";"Neto",#N/A,FALSE,"CONV3T.XLS";"UnoB",#N/A,FALSE,"CONV3T.XLS";"Bruto",#N/A,FALSE,"CONV4T.XLS";"Neto",#N/A,FALSE,"CONV4T.XLS";"UnoB",#N/A,FALSE,"CONV4T.XLS"}</definedName>
    <definedName name="_ESC4" localSheetId="3" hidden="1">{"Bruto",#N/A,FALSE,"CONV3T.XLS";"Neto",#N/A,FALSE,"CONV3T.XLS";"UnoB",#N/A,FALSE,"CONV3T.XLS";"Bruto",#N/A,FALSE,"CONV4T.XLS";"Neto",#N/A,FALSE,"CONV4T.XLS";"UnoB",#N/A,FALSE,"CONV4T.XLS"}</definedName>
    <definedName name="_ESC4" localSheetId="4" hidden="1">{"Bruto",#N/A,FALSE,"CONV3T.XLS";"Neto",#N/A,FALSE,"CONV3T.XLS";"UnoB",#N/A,FALSE,"CONV3T.XLS";"Bruto",#N/A,FALSE,"CONV4T.XLS";"Neto",#N/A,FALSE,"CONV4T.XLS";"UnoB",#N/A,FALSE,"CONV4T.XLS"}</definedName>
    <definedName name="_ESC4" localSheetId="5" hidden="1">{"Bruto",#N/A,FALSE,"CONV3T.XLS";"Neto",#N/A,FALSE,"CONV3T.XLS";"UnoB",#N/A,FALSE,"CONV3T.XLS";"Bruto",#N/A,FALSE,"CONV4T.XLS";"Neto",#N/A,FALSE,"CONV4T.XLS";"UnoB",#N/A,FALSE,"CONV4T.XLS"}</definedName>
    <definedName name="_ESC4" localSheetId="7" hidden="1">{"Bruto",#N/A,FALSE,"CONV3T.XLS";"Neto",#N/A,FALSE,"CONV3T.XLS";"UnoB",#N/A,FALSE,"CONV3T.XLS";"Bruto",#N/A,FALSE,"CONV4T.XLS";"Neto",#N/A,FALSE,"CONV4T.XLS";"UnoB",#N/A,FALSE,"CONV4T.XLS"}</definedName>
    <definedName name="_ESC4" localSheetId="8" hidden="1">{"Bruto",#N/A,FALSE,"CONV3T.XLS";"Neto",#N/A,FALSE,"CONV3T.XLS";"UnoB",#N/A,FALSE,"CONV3T.XLS";"Bruto",#N/A,FALSE,"CONV4T.XLS";"Neto",#N/A,FALSE,"CONV4T.XLS";"UnoB",#N/A,FALSE,"CONV4T.XLS"}</definedName>
    <definedName name="_ESC4" hidden="1">{"Bruto",#N/A,FALSE,"CONV3T.XLS";"Neto",#N/A,FALSE,"CONV3T.XLS";"UnoB",#N/A,FALSE,"CONV3T.XLS";"Bruto",#N/A,FALSE,"CONV4T.XLS";"Neto",#N/A,FALSE,"CONV4T.XLS";"UnoB",#N/A,FALSE,"CONV4T.XLS"}</definedName>
    <definedName name="_FEB1" localSheetId="3">[1]!FEB&amp;[1]!MAR&amp;[1]!ABR&amp;[1]!MAY&amp;[1]!JUN&amp;[1]!JUL</definedName>
    <definedName name="_FEB1" localSheetId="5">[1]!FEB&amp;[1]!MAR&amp;[1]!ABR&amp;[1]!MAY&amp;[1]!JUN&amp;[1]!JUL</definedName>
    <definedName name="_FEB1">[2]!FEB&amp;[2]!MAR&amp;[2]!ABR&amp;[2]!MAY&amp;[2]!JUN&amp;[2]!JUL</definedName>
    <definedName name="_FEB2">[5]edofza2!$C$22</definedName>
    <definedName name="_Fill" localSheetId="2" hidden="1">#REF!</definedName>
    <definedName name="_Fill" localSheetId="3" hidden="1">#REF!</definedName>
    <definedName name="_Fill" localSheetId="4" hidden="1">#REF!</definedName>
    <definedName name="_Fill" localSheetId="5" hidden="1">#REF!</definedName>
    <definedName name="_Fill" localSheetId="7" hidden="1">#REF!</definedName>
    <definedName name="_Fill" localSheetId="8" hidden="1">#REF!</definedName>
    <definedName name="_Fill" hidden="1">#REF!</definedName>
    <definedName name="_xlnm._FilterDatabase" localSheetId="1" hidden="1">'Anexo 10'!$B$6:$Q$228</definedName>
    <definedName name="_JUL1" localSheetId="3">[1]!JUL&amp;[1]!AGO&amp;[1]!SEP&amp;[1]!OCT&amp;[1]!NOV</definedName>
    <definedName name="_JUL1" localSheetId="5">[1]!JUL&amp;[1]!AGO&amp;[1]!SEP&amp;[1]!OCT&amp;[1]!NOV</definedName>
    <definedName name="_JUL1">[2]!JUL&amp;[2]!AGO&amp;[2]!SEP&amp;[2]!OCT&amp;[2]!NOV</definedName>
    <definedName name="_JUL2">[5]edofza7!$C$22</definedName>
    <definedName name="_JUN1" localSheetId="3">[1]!JUN&amp;[1]!JUL&amp;[1]!AGO&amp;[1]!SEP&amp;[1]!OCT</definedName>
    <definedName name="_JUN1" localSheetId="5">[1]!JUN&amp;[1]!JUL&amp;[1]!AGO&amp;[1]!SEP&amp;[1]!OCT</definedName>
    <definedName name="_JUN1">[2]!JUN&amp;[2]!JUL&amp;[2]!AGO&amp;[2]!SEP&amp;[2]!OCT</definedName>
    <definedName name="_JUN2">[5]edofza6!$C$22</definedName>
    <definedName name="_Key1" localSheetId="2" hidden="1">#REF!</definedName>
    <definedName name="_Key1" localSheetId="3" hidden="1">#REF!</definedName>
    <definedName name="_Key1" localSheetId="4" hidden="1">#REF!</definedName>
    <definedName name="_Key1" localSheetId="5" hidden="1">#REF!</definedName>
    <definedName name="_Key1" localSheetId="7" hidden="1">#REF!</definedName>
    <definedName name="_Key1" localSheetId="8" hidden="1">#REF!</definedName>
    <definedName name="_Key1" hidden="1">#REF!</definedName>
    <definedName name="_MAR1" localSheetId="3">[1]!MAR&amp;[1]!ABR&amp;[1]!MAY&amp;[1]!JUN&amp;[1]!JUL&amp;[1]!AGO</definedName>
    <definedName name="_MAR1" localSheetId="5">[1]!MAR&amp;[1]!ABR&amp;[1]!MAY&amp;[1]!JUN&amp;[1]!JUL&amp;[1]!AGO</definedName>
    <definedName name="_MAR1">[2]!MAR&amp;[2]!ABR&amp;[2]!MAY&amp;[2]!JUN&amp;[2]!JUL&amp;[2]!AGO</definedName>
    <definedName name="_MAR2">[5]edofza3!$C$22</definedName>
    <definedName name="_MAY1" localSheetId="3">[1]!MAY&amp;[1]!JUN&amp;[1]!JUL&amp;[1]!AGO&amp;[1]!SEP</definedName>
    <definedName name="_MAY1" localSheetId="5">[1]!MAY&amp;[1]!JUN&amp;[1]!JUL&amp;[1]!AGO&amp;[1]!SEP</definedName>
    <definedName name="_MAY1">[2]!MAY&amp;[2]!JUN&amp;[2]!JUL&amp;[2]!AGO&amp;[2]!SEP</definedName>
    <definedName name="_MAY2">[5]edofza5!$C$22</definedName>
    <definedName name="_mor2" localSheetId="2" hidden="1">{"Bruto",#N/A,FALSE,"CONV3T.XLS";"Neto",#N/A,FALSE,"CONV3T.XLS";"UnoB",#N/A,FALSE,"CONV3T.XLS";"Bruto",#N/A,FALSE,"CONV4T.XLS";"Neto",#N/A,FALSE,"CONV4T.XLS";"UnoB",#N/A,FALSE,"CONV4T.XLS"}</definedName>
    <definedName name="_mor2" localSheetId="3" hidden="1">{"Bruto",#N/A,FALSE,"CONV3T.XLS";"Neto",#N/A,FALSE,"CONV3T.XLS";"UnoB",#N/A,FALSE,"CONV3T.XLS";"Bruto",#N/A,FALSE,"CONV4T.XLS";"Neto",#N/A,FALSE,"CONV4T.XLS";"UnoB",#N/A,FALSE,"CONV4T.XLS"}</definedName>
    <definedName name="_mor2" localSheetId="4" hidden="1">{"Bruto",#N/A,FALSE,"CONV3T.XLS";"Neto",#N/A,FALSE,"CONV3T.XLS";"UnoB",#N/A,FALSE,"CONV3T.XLS";"Bruto",#N/A,FALSE,"CONV4T.XLS";"Neto",#N/A,FALSE,"CONV4T.XLS";"UnoB",#N/A,FALSE,"CONV4T.XLS"}</definedName>
    <definedName name="_mor2" localSheetId="5" hidden="1">{"Bruto",#N/A,FALSE,"CONV3T.XLS";"Neto",#N/A,FALSE,"CONV3T.XLS";"UnoB",#N/A,FALSE,"CONV3T.XLS";"Bruto",#N/A,FALSE,"CONV4T.XLS";"Neto",#N/A,FALSE,"CONV4T.XLS";"UnoB",#N/A,FALSE,"CONV4T.XLS"}</definedName>
    <definedName name="_mor2" localSheetId="7" hidden="1">{"Bruto",#N/A,FALSE,"CONV3T.XLS";"Neto",#N/A,FALSE,"CONV3T.XLS";"UnoB",#N/A,FALSE,"CONV3T.XLS";"Bruto",#N/A,FALSE,"CONV4T.XLS";"Neto",#N/A,FALSE,"CONV4T.XLS";"UnoB",#N/A,FALSE,"CONV4T.XLS"}</definedName>
    <definedName name="_mor2" localSheetId="8" hidden="1">{"Bruto",#N/A,FALSE,"CONV3T.XLS";"Neto",#N/A,FALSE,"CONV3T.XLS";"UnoB",#N/A,FALSE,"CONV3T.XLS";"Bruto",#N/A,FALSE,"CONV4T.XLS";"Neto",#N/A,FALSE,"CONV4T.XLS";"UnoB",#N/A,FALSE,"CONV4T.XLS"}</definedName>
    <definedName name="_mor2" hidden="1">{"Bruto",#N/A,FALSE,"CONV3T.XLS";"Neto",#N/A,FALSE,"CONV3T.XLS";"UnoB",#N/A,FALSE,"CONV3T.XLS";"Bruto",#N/A,FALSE,"CONV4T.XLS";"Neto",#N/A,FALSE,"CONV4T.XLS";"UnoB",#N/A,FALSE,"CONV4T.XLS"}</definedName>
    <definedName name="_MOR4" localSheetId="2" hidden="1">{"Bruto",#N/A,FALSE,"CONV3T.XLS";"Neto",#N/A,FALSE,"CONV3T.XLS";"UnoB",#N/A,FALSE,"CONV3T.XLS";"Bruto",#N/A,FALSE,"CONV4T.XLS";"Neto",#N/A,FALSE,"CONV4T.XLS";"UnoB",#N/A,FALSE,"CONV4T.XLS"}</definedName>
    <definedName name="_MOR4" localSheetId="3" hidden="1">{"Bruto",#N/A,FALSE,"CONV3T.XLS";"Neto",#N/A,FALSE,"CONV3T.XLS";"UnoB",#N/A,FALSE,"CONV3T.XLS";"Bruto",#N/A,FALSE,"CONV4T.XLS";"Neto",#N/A,FALSE,"CONV4T.XLS";"UnoB",#N/A,FALSE,"CONV4T.XLS"}</definedName>
    <definedName name="_MOR4" localSheetId="4" hidden="1">{"Bruto",#N/A,FALSE,"CONV3T.XLS";"Neto",#N/A,FALSE,"CONV3T.XLS";"UnoB",#N/A,FALSE,"CONV3T.XLS";"Bruto",#N/A,FALSE,"CONV4T.XLS";"Neto",#N/A,FALSE,"CONV4T.XLS";"UnoB",#N/A,FALSE,"CONV4T.XLS"}</definedName>
    <definedName name="_MOR4" localSheetId="5" hidden="1">{"Bruto",#N/A,FALSE,"CONV3T.XLS";"Neto",#N/A,FALSE,"CONV3T.XLS";"UnoB",#N/A,FALSE,"CONV3T.XLS";"Bruto",#N/A,FALSE,"CONV4T.XLS";"Neto",#N/A,FALSE,"CONV4T.XLS";"UnoB",#N/A,FALSE,"CONV4T.XLS"}</definedName>
    <definedName name="_MOR4" localSheetId="7" hidden="1">{"Bruto",#N/A,FALSE,"CONV3T.XLS";"Neto",#N/A,FALSE,"CONV3T.XLS";"UnoB",#N/A,FALSE,"CONV3T.XLS";"Bruto",#N/A,FALSE,"CONV4T.XLS";"Neto",#N/A,FALSE,"CONV4T.XLS";"UnoB",#N/A,FALSE,"CONV4T.XLS"}</definedName>
    <definedName name="_MOR4" localSheetId="8" hidden="1">{"Bruto",#N/A,FALSE,"CONV3T.XLS";"Neto",#N/A,FALSE,"CONV3T.XLS";"UnoB",#N/A,FALSE,"CONV3T.XLS";"Bruto",#N/A,FALSE,"CONV4T.XLS";"Neto",#N/A,FALSE,"CONV4T.XLS";"UnoB",#N/A,FALSE,"CONV4T.XLS"}</definedName>
    <definedName name="_MOR4" hidden="1">{"Bruto",#N/A,FALSE,"CONV3T.XLS";"Neto",#N/A,FALSE,"CONV3T.XLS";"UnoB",#N/A,FALSE,"CONV3T.XLS";"Bruto",#N/A,FALSE,"CONV4T.XLS";"Neto",#N/A,FALSE,"CONV4T.XLS";"UnoB",#N/A,FALSE,"CONV4T.XLS"}</definedName>
    <definedName name="_NOV1" localSheetId="3">[1]!NOV&amp;[1]!DIC</definedName>
    <definedName name="_NOV1" localSheetId="5">[1]!NOV&amp;[1]!DIC</definedName>
    <definedName name="_NOV1">[2]!NOV&amp;[2]!DIC</definedName>
    <definedName name="_NOV2">[5]edofza11!$C$43</definedName>
    <definedName name="_OCT1" localSheetId="3">[1]!OCT&amp;[1]!NOV&amp;[1]!DIC</definedName>
    <definedName name="_OCT1" localSheetId="5">[1]!OCT&amp;[1]!NOV&amp;[1]!DIC</definedName>
    <definedName name="_OCT1">[2]!OCT&amp;[2]!NOV&amp;[2]!DIC</definedName>
    <definedName name="_OCT2">[5]edofza10!$C$22</definedName>
    <definedName name="_Order1" hidden="1">255</definedName>
    <definedName name="_pa2" localSheetId="2" hidden="1">{"Bruto",#N/A,FALSE,"CONV3T.XLS";"Neto",#N/A,FALSE,"CONV3T.XLS";"UnoB",#N/A,FALSE,"CONV3T.XLS";"Bruto",#N/A,FALSE,"CONV4T.XLS";"Neto",#N/A,FALSE,"CONV4T.XLS";"UnoB",#N/A,FALSE,"CONV4T.XLS"}</definedName>
    <definedName name="_pa2" localSheetId="3" hidden="1">{"Bruto",#N/A,FALSE,"CONV3T.XLS";"Neto",#N/A,FALSE,"CONV3T.XLS";"UnoB",#N/A,FALSE,"CONV3T.XLS";"Bruto",#N/A,FALSE,"CONV4T.XLS";"Neto",#N/A,FALSE,"CONV4T.XLS";"UnoB",#N/A,FALSE,"CONV4T.XLS"}</definedName>
    <definedName name="_pa2" localSheetId="4" hidden="1">{"Bruto",#N/A,FALSE,"CONV3T.XLS";"Neto",#N/A,FALSE,"CONV3T.XLS";"UnoB",#N/A,FALSE,"CONV3T.XLS";"Bruto",#N/A,FALSE,"CONV4T.XLS";"Neto",#N/A,FALSE,"CONV4T.XLS";"UnoB",#N/A,FALSE,"CONV4T.XLS"}</definedName>
    <definedName name="_pa2" localSheetId="5" hidden="1">{"Bruto",#N/A,FALSE,"CONV3T.XLS";"Neto",#N/A,FALSE,"CONV3T.XLS";"UnoB",#N/A,FALSE,"CONV3T.XLS";"Bruto",#N/A,FALSE,"CONV4T.XLS";"Neto",#N/A,FALSE,"CONV4T.XLS";"UnoB",#N/A,FALSE,"CONV4T.XLS"}</definedName>
    <definedName name="_pa2" localSheetId="7" hidden="1">{"Bruto",#N/A,FALSE,"CONV3T.XLS";"Neto",#N/A,FALSE,"CONV3T.XLS";"UnoB",#N/A,FALSE,"CONV3T.XLS";"Bruto",#N/A,FALSE,"CONV4T.XLS";"Neto",#N/A,FALSE,"CONV4T.XLS";"UnoB",#N/A,FALSE,"CONV4T.XLS"}</definedName>
    <definedName name="_pa2" localSheetId="8" hidden="1">{"Bruto",#N/A,FALSE,"CONV3T.XLS";"Neto",#N/A,FALSE,"CONV3T.XLS";"UnoB",#N/A,FALSE,"CONV3T.XLS";"Bruto",#N/A,FALSE,"CONV4T.XLS";"Neto",#N/A,FALSE,"CONV4T.XLS";"UnoB",#N/A,FALSE,"CONV4T.XLS"}</definedName>
    <definedName name="_pa2" hidden="1">{"Bruto",#N/A,FALSE,"CONV3T.XLS";"Neto",#N/A,FALSE,"CONV3T.XLS";"UnoB",#N/A,FALSE,"CONV3T.XLS";"Bruto",#N/A,FALSE,"CONV4T.XLS";"Neto",#N/A,FALSE,"CONV4T.XLS";"UnoB",#N/A,FALSE,"CONV4T.XLS"}</definedName>
    <definedName name="_PAJ4" localSheetId="2" hidden="1">{"Bruto",#N/A,FALSE,"CONV3T.XLS";"Neto",#N/A,FALSE,"CONV3T.XLS";"UnoB",#N/A,FALSE,"CONV3T.XLS";"Bruto",#N/A,FALSE,"CONV4T.XLS";"Neto",#N/A,FALSE,"CONV4T.XLS";"UnoB",#N/A,FALSE,"CONV4T.XLS"}</definedName>
    <definedName name="_PAJ4" localSheetId="3" hidden="1">{"Bruto",#N/A,FALSE,"CONV3T.XLS";"Neto",#N/A,FALSE,"CONV3T.XLS";"UnoB",#N/A,FALSE,"CONV3T.XLS";"Bruto",#N/A,FALSE,"CONV4T.XLS";"Neto",#N/A,FALSE,"CONV4T.XLS";"UnoB",#N/A,FALSE,"CONV4T.XLS"}</definedName>
    <definedName name="_PAJ4" localSheetId="4" hidden="1">{"Bruto",#N/A,FALSE,"CONV3T.XLS";"Neto",#N/A,FALSE,"CONV3T.XLS";"UnoB",#N/A,FALSE,"CONV3T.XLS";"Bruto",#N/A,FALSE,"CONV4T.XLS";"Neto",#N/A,FALSE,"CONV4T.XLS";"UnoB",#N/A,FALSE,"CONV4T.XLS"}</definedName>
    <definedName name="_PAJ4" localSheetId="5" hidden="1">{"Bruto",#N/A,FALSE,"CONV3T.XLS";"Neto",#N/A,FALSE,"CONV3T.XLS";"UnoB",#N/A,FALSE,"CONV3T.XLS";"Bruto",#N/A,FALSE,"CONV4T.XLS";"Neto",#N/A,FALSE,"CONV4T.XLS";"UnoB",#N/A,FALSE,"CONV4T.XLS"}</definedName>
    <definedName name="_PAJ4" localSheetId="7" hidden="1">{"Bruto",#N/A,FALSE,"CONV3T.XLS";"Neto",#N/A,FALSE,"CONV3T.XLS";"UnoB",#N/A,FALSE,"CONV3T.XLS";"Bruto",#N/A,FALSE,"CONV4T.XLS";"Neto",#N/A,FALSE,"CONV4T.XLS";"UnoB",#N/A,FALSE,"CONV4T.XLS"}</definedName>
    <definedName name="_PAJ4" localSheetId="8" hidden="1">{"Bruto",#N/A,FALSE,"CONV3T.XLS";"Neto",#N/A,FALSE,"CONV3T.XLS";"UnoB",#N/A,FALSE,"CONV3T.XLS";"Bruto",#N/A,FALSE,"CONV4T.XLS";"Neto",#N/A,FALSE,"CONV4T.XLS";"UnoB",#N/A,FALSE,"CONV4T.XLS"}</definedName>
    <definedName name="_PAJ4" hidden="1">{"Bruto",#N/A,FALSE,"CONV3T.XLS";"Neto",#N/A,FALSE,"CONV3T.XLS";"UnoB",#N/A,FALSE,"CONV3T.XLS";"Bruto",#N/A,FALSE,"CONV4T.XLS";"Neto",#N/A,FALSE,"CONV4T.XLS";"UnoB",#N/A,FALSE,"CONV4T.XLS"}</definedName>
    <definedName name="_PEM96" localSheetId="3">#REF!</definedName>
    <definedName name="_PEM96" localSheetId="4">#REF!</definedName>
    <definedName name="_PEM96" localSheetId="5">#REF!</definedName>
    <definedName name="_PEM96" localSheetId="7">#REF!</definedName>
    <definedName name="_PEM96" localSheetId="8">#REF!</definedName>
    <definedName name="_PEM96">#REF!</definedName>
    <definedName name="_PIB08" localSheetId="3">#REF!</definedName>
    <definedName name="_PIB08" localSheetId="4">#REF!</definedName>
    <definedName name="_PIB08" localSheetId="5">#REF!</definedName>
    <definedName name="_PIB08" localSheetId="7">#REF!</definedName>
    <definedName name="_PIB08" localSheetId="8">#REF!</definedName>
    <definedName name="_PIB08">#REF!</definedName>
    <definedName name="_PIP96" localSheetId="3">#REF!</definedName>
    <definedName name="_PIP96" localSheetId="4">#REF!</definedName>
    <definedName name="_PIP96" localSheetId="5">#REF!</definedName>
    <definedName name="_PIP96" localSheetId="7">#REF!</definedName>
    <definedName name="_PIP96" localSheetId="8">#REF!</definedName>
    <definedName name="_PIP96">#REF!</definedName>
    <definedName name="_Regression_Int">1</definedName>
    <definedName name="_Regression_X" localSheetId="2" hidden="1">#REF!</definedName>
    <definedName name="_Regression_X" localSheetId="3" hidden="1">#REF!</definedName>
    <definedName name="_Regression_X" localSheetId="4" hidden="1">#REF!</definedName>
    <definedName name="_Regression_X" localSheetId="5" hidden="1">#REF!</definedName>
    <definedName name="_Regression_X" localSheetId="7" hidden="1">#REF!</definedName>
    <definedName name="_Regression_X" localSheetId="8" hidden="1">#REF!</definedName>
    <definedName name="_Regression_X" hidden="1">#REF!</definedName>
    <definedName name="_SEP1" localSheetId="3">[1]!SEP&amp;[1]!OCT&amp;[1]!NOV&amp;[1]!DIC</definedName>
    <definedName name="_SEP1" localSheetId="5">[1]!SEP&amp;[1]!OCT&amp;[1]!NOV&amp;[1]!DIC</definedName>
    <definedName name="_SEP1">[2]!SEP&amp;[2]!OCT&amp;[2]!NOV&amp;[2]!DIC</definedName>
    <definedName name="_SEP2">[5]edofza9!$C$22</definedName>
    <definedName name="_smg97">'[6]Premisa macro'!$E$4</definedName>
    <definedName name="_Sort" localSheetId="2" hidden="1">#REF!</definedName>
    <definedName name="_Sort" localSheetId="3" hidden="1">#REF!</definedName>
    <definedName name="_Sort" localSheetId="4" hidden="1">#REF!</definedName>
    <definedName name="_Sort" localSheetId="5" hidden="1">#REF!</definedName>
    <definedName name="_Sort" localSheetId="7" hidden="1">#REF!</definedName>
    <definedName name="_Sort" localSheetId="8" hidden="1">#REF!</definedName>
    <definedName name="_Sort" hidden="1">#REF!</definedName>
    <definedName name="_syt03" localSheetId="3">#REF!</definedName>
    <definedName name="_syt03" localSheetId="4">#REF!</definedName>
    <definedName name="_syt03" localSheetId="5">#REF!</definedName>
    <definedName name="_syt03" localSheetId="7">#REF!</definedName>
    <definedName name="_syt03" localSheetId="8">#REF!</definedName>
    <definedName name="_syt03">#REF!</definedName>
    <definedName name="_TDC2001">'[7]Tipos de Cambio'!$C$4</definedName>
    <definedName name="_tul2" localSheetId="2" hidden="1">{"Bruto",#N/A,FALSE,"CONV3T.XLS";"Neto",#N/A,FALSE,"CONV3T.XLS";"UnoB",#N/A,FALSE,"CONV3T.XLS";"Bruto",#N/A,FALSE,"CONV4T.XLS";"Neto",#N/A,FALSE,"CONV4T.XLS";"UnoB",#N/A,FALSE,"CONV4T.XLS"}</definedName>
    <definedName name="_tul2" localSheetId="3" hidden="1">{"Bruto",#N/A,FALSE,"CONV3T.XLS";"Neto",#N/A,FALSE,"CONV3T.XLS";"UnoB",#N/A,FALSE,"CONV3T.XLS";"Bruto",#N/A,FALSE,"CONV4T.XLS";"Neto",#N/A,FALSE,"CONV4T.XLS";"UnoB",#N/A,FALSE,"CONV4T.XLS"}</definedName>
    <definedName name="_tul2" localSheetId="4" hidden="1">{"Bruto",#N/A,FALSE,"CONV3T.XLS";"Neto",#N/A,FALSE,"CONV3T.XLS";"UnoB",#N/A,FALSE,"CONV3T.XLS";"Bruto",#N/A,FALSE,"CONV4T.XLS";"Neto",#N/A,FALSE,"CONV4T.XLS";"UnoB",#N/A,FALSE,"CONV4T.XLS"}</definedName>
    <definedName name="_tul2" localSheetId="5" hidden="1">{"Bruto",#N/A,FALSE,"CONV3T.XLS";"Neto",#N/A,FALSE,"CONV3T.XLS";"UnoB",#N/A,FALSE,"CONV3T.XLS";"Bruto",#N/A,FALSE,"CONV4T.XLS";"Neto",#N/A,FALSE,"CONV4T.XLS";"UnoB",#N/A,FALSE,"CONV4T.XLS"}</definedName>
    <definedName name="_tul2" localSheetId="7" hidden="1">{"Bruto",#N/A,FALSE,"CONV3T.XLS";"Neto",#N/A,FALSE,"CONV3T.XLS";"UnoB",#N/A,FALSE,"CONV3T.XLS";"Bruto",#N/A,FALSE,"CONV4T.XLS";"Neto",#N/A,FALSE,"CONV4T.XLS";"UnoB",#N/A,FALSE,"CONV4T.XLS"}</definedName>
    <definedName name="_tul2" localSheetId="8" hidden="1">{"Bruto",#N/A,FALSE,"CONV3T.XLS";"Neto",#N/A,FALSE,"CONV3T.XLS";"UnoB",#N/A,FALSE,"CONV3T.XLS";"Bruto",#N/A,FALSE,"CONV4T.XLS";"Neto",#N/A,FALSE,"CONV4T.XLS";"UnoB",#N/A,FALSE,"CONV4T.XLS"}</definedName>
    <definedName name="_tul2" hidden="1">{"Bruto",#N/A,FALSE,"CONV3T.XLS";"Neto",#N/A,FALSE,"CONV3T.XLS";"UnoB",#N/A,FALSE,"CONV3T.XLS";"Bruto",#N/A,FALSE,"CONV4T.XLS";"Neto",#N/A,FALSE,"CONV4T.XLS";"UnoB",#N/A,FALSE,"CONV4T.XLS"}</definedName>
    <definedName name="_TUL4" localSheetId="2" hidden="1">{"Bruto",#N/A,FALSE,"CONV3T.XLS";"Neto",#N/A,FALSE,"CONV3T.XLS";"UnoB",#N/A,FALSE,"CONV3T.XLS";"Bruto",#N/A,FALSE,"CONV4T.XLS";"Neto",#N/A,FALSE,"CONV4T.XLS";"UnoB",#N/A,FALSE,"CONV4T.XLS"}</definedName>
    <definedName name="_TUL4" localSheetId="3" hidden="1">{"Bruto",#N/A,FALSE,"CONV3T.XLS";"Neto",#N/A,FALSE,"CONV3T.XLS";"UnoB",#N/A,FALSE,"CONV3T.XLS";"Bruto",#N/A,FALSE,"CONV4T.XLS";"Neto",#N/A,FALSE,"CONV4T.XLS";"UnoB",#N/A,FALSE,"CONV4T.XLS"}</definedName>
    <definedName name="_TUL4" localSheetId="4" hidden="1">{"Bruto",#N/A,FALSE,"CONV3T.XLS";"Neto",#N/A,FALSE,"CONV3T.XLS";"UnoB",#N/A,FALSE,"CONV3T.XLS";"Bruto",#N/A,FALSE,"CONV4T.XLS";"Neto",#N/A,FALSE,"CONV4T.XLS";"UnoB",#N/A,FALSE,"CONV4T.XLS"}</definedName>
    <definedName name="_TUL4" localSheetId="5" hidden="1">{"Bruto",#N/A,FALSE,"CONV3T.XLS";"Neto",#N/A,FALSE,"CONV3T.XLS";"UnoB",#N/A,FALSE,"CONV3T.XLS";"Bruto",#N/A,FALSE,"CONV4T.XLS";"Neto",#N/A,FALSE,"CONV4T.XLS";"UnoB",#N/A,FALSE,"CONV4T.XLS"}</definedName>
    <definedName name="_TUL4" localSheetId="7" hidden="1">{"Bruto",#N/A,FALSE,"CONV3T.XLS";"Neto",#N/A,FALSE,"CONV3T.XLS";"UnoB",#N/A,FALSE,"CONV3T.XLS";"Bruto",#N/A,FALSE,"CONV4T.XLS";"Neto",#N/A,FALSE,"CONV4T.XLS";"UnoB",#N/A,FALSE,"CONV4T.XLS"}</definedName>
    <definedName name="_TUL4" localSheetId="8" hidden="1">{"Bruto",#N/A,FALSE,"CONV3T.XLS";"Neto",#N/A,FALSE,"CONV3T.XLS";"UnoB",#N/A,FALSE,"CONV3T.XLS";"Bruto",#N/A,FALSE,"CONV4T.XLS";"Neto",#N/A,FALSE,"CONV4T.XLS";"UnoB",#N/A,FALSE,"CONV4T.XLS"}</definedName>
    <definedName name="_TUL4" hidden="1">{"Bruto",#N/A,FALSE,"CONV3T.XLS";"Neto",#N/A,FALSE,"CONV3T.XLS";"UnoB",#N/A,FALSE,"CONV3T.XLS";"Bruto",#N/A,FALSE,"CONV4T.XLS";"Neto",#N/A,FALSE,"CONV4T.XLS";"UnoB",#N/A,FALSE,"CONV4T.XLS"}</definedName>
    <definedName name="_WRN4444" localSheetId="2" hidden="1">{"Bruto",#N/A,FALSE,"CONV3T.XLS";"Neto",#N/A,FALSE,"CONV3T.XLS";"UnoB",#N/A,FALSE,"CONV3T.XLS";"Bruto",#N/A,FALSE,"CONV4T.XLS";"Neto",#N/A,FALSE,"CONV4T.XLS";"UnoB",#N/A,FALSE,"CONV4T.XLS"}</definedName>
    <definedName name="_WRN4444" localSheetId="3" hidden="1">{"Bruto",#N/A,FALSE,"CONV3T.XLS";"Neto",#N/A,FALSE,"CONV3T.XLS";"UnoB",#N/A,FALSE,"CONV3T.XLS";"Bruto",#N/A,FALSE,"CONV4T.XLS";"Neto",#N/A,FALSE,"CONV4T.XLS";"UnoB",#N/A,FALSE,"CONV4T.XLS"}</definedName>
    <definedName name="_WRN4444" localSheetId="4" hidden="1">{"Bruto",#N/A,FALSE,"CONV3T.XLS";"Neto",#N/A,FALSE,"CONV3T.XLS";"UnoB",#N/A,FALSE,"CONV3T.XLS";"Bruto",#N/A,FALSE,"CONV4T.XLS";"Neto",#N/A,FALSE,"CONV4T.XLS";"UnoB",#N/A,FALSE,"CONV4T.XLS"}</definedName>
    <definedName name="_WRN4444" localSheetId="5" hidden="1">{"Bruto",#N/A,FALSE,"CONV3T.XLS";"Neto",#N/A,FALSE,"CONV3T.XLS";"UnoB",#N/A,FALSE,"CONV3T.XLS";"Bruto",#N/A,FALSE,"CONV4T.XLS";"Neto",#N/A,FALSE,"CONV4T.XLS";"UnoB",#N/A,FALSE,"CONV4T.XLS"}</definedName>
    <definedName name="_WRN4444" localSheetId="7" hidden="1">{"Bruto",#N/A,FALSE,"CONV3T.XLS";"Neto",#N/A,FALSE,"CONV3T.XLS";"UnoB",#N/A,FALSE,"CONV3T.XLS";"Bruto",#N/A,FALSE,"CONV4T.XLS";"Neto",#N/A,FALSE,"CONV4T.XLS";"UnoB",#N/A,FALSE,"CONV4T.XLS"}</definedName>
    <definedName name="_WRN4444" localSheetId="8" hidden="1">{"Bruto",#N/A,FALSE,"CONV3T.XLS";"Neto",#N/A,FALSE,"CONV3T.XLS";"UnoB",#N/A,FALSE,"CONV3T.XLS";"Bruto",#N/A,FALSE,"CONV4T.XLS";"Neto",#N/A,FALSE,"CONV4T.XLS";"UnoB",#N/A,FALSE,"CONV4T.XLS"}</definedName>
    <definedName name="_WRN4444" hidden="1">{"Bruto",#N/A,FALSE,"CONV3T.XLS";"Neto",#N/A,FALSE,"CONV3T.XLS";"UnoB",#N/A,FALSE,"CONV3T.XLS";"Bruto",#N/A,FALSE,"CONV4T.XLS";"Neto",#N/A,FALSE,"CONV4T.XLS";"UnoB",#N/A,FALSE,"CONV4T.XLS"}</definedName>
    <definedName name="a" localSheetId="3">#REF!</definedName>
    <definedName name="a" localSheetId="4">#REF!</definedName>
    <definedName name="a" localSheetId="5">#REF!</definedName>
    <definedName name="a" localSheetId="7">#REF!</definedName>
    <definedName name="a" localSheetId="8">#REF!</definedName>
    <definedName name="a">#REF!</definedName>
    <definedName name="A_Datos_2008_2009">'[9]Datos 2008_2009'!$A$4:$D$60000</definedName>
    <definedName name="A_Datos_2008_2009_sin_CESENyADUANAS" localSheetId="3">#REF!</definedName>
    <definedName name="A_Datos_2008_2009_sin_CESENyADUANAS" localSheetId="4">#REF!</definedName>
    <definedName name="A_Datos_2008_2009_sin_CESENyADUANAS" localSheetId="5">#REF!</definedName>
    <definedName name="A_Datos_2008_2009_sin_CESENyADUANAS" localSheetId="7">#REF!</definedName>
    <definedName name="A_Datos_2008_2009_sin_CESENyADUANAS" localSheetId="8">#REF!</definedName>
    <definedName name="A_Datos_2008_2009_sin_CESENyADUANAS">#REF!</definedName>
    <definedName name="A_impresión_IM" localSheetId="3">#REF!</definedName>
    <definedName name="A_impresión_IM" localSheetId="4">#REF!</definedName>
    <definedName name="A_impresión_IM" localSheetId="5">#REF!</definedName>
    <definedName name="A_impresión_IM" localSheetId="7">#REF!</definedName>
    <definedName name="A_impresión_IM" localSheetId="8">#REF!</definedName>
    <definedName name="A_impresión_IM">#REF!</definedName>
    <definedName name="AA" localSheetId="3">[1]!SEP&amp;[1]!OCT&amp;[1]!NOV&amp;[1]!DIC</definedName>
    <definedName name="AA" localSheetId="5">[1]!SEP&amp;[1]!OCT&amp;[1]!NOV&amp;[1]!DIC</definedName>
    <definedName name="AA">[2]!SEP&amp;[2]!OCT&amp;[2]!NOV&amp;[2]!DIC</definedName>
    <definedName name="AA1500_">#N/A</definedName>
    <definedName name="ABR">"; ABRIL.- "&amp;TEXT([10]edofza04!$C$24,"#,##0")</definedName>
    <definedName name="actual">'[6]Régimen financiero'!$E$3</definedName>
    <definedName name="AD" localSheetId="3">[8]BANPRO99!#REF!</definedName>
    <definedName name="AD" localSheetId="4">[8]BANPRO99!#REF!</definedName>
    <definedName name="AD" localSheetId="5">[8]BANPRO99!#REF!</definedName>
    <definedName name="AD" localSheetId="7">[8]BANPRO99!#REF!</definedName>
    <definedName name="AD" localSheetId="8">[8]BANPRO99!#REF!</definedName>
    <definedName name="AD">[8]BANPRO99!#REF!</definedName>
    <definedName name="Admva">[11]Administrativa!$B$2:$I$59</definedName>
    <definedName name="AGO">"; AGOSTO.- "&amp;TEXT([10]edofza08!$C$24,"#,##0")</definedName>
    <definedName name="ain" localSheetId="3">#REF!</definedName>
    <definedName name="ain" localSheetId="4">#REF!</definedName>
    <definedName name="ain" localSheetId="5">#REF!</definedName>
    <definedName name="ain" localSheetId="7">#REF!</definedName>
    <definedName name="ain" localSheetId="8">#REF!</definedName>
    <definedName name="ain">#REF!</definedName>
    <definedName name="Ajuste_SP">[12]Supuestos!$D$7</definedName>
    <definedName name="ampliaciones" localSheetId="3">#REF!</definedName>
    <definedName name="ampliaciones" localSheetId="4">#REF!</definedName>
    <definedName name="ampliaciones" localSheetId="5">#REF!</definedName>
    <definedName name="ampliaciones" localSheetId="7">#REF!</definedName>
    <definedName name="ampliaciones" localSheetId="8">#REF!</definedName>
    <definedName name="ampliaciones">#REF!</definedName>
    <definedName name="AÑO" localSheetId="3">+TEXT(IF(AND(OR(DAY([1]!FECHA)&gt;=1,DAY([1]!FECHA)&lt;=10),MONTH([1]!FECHA)=1),YEAR([1]!FECHA)-1,YEAR([1]!FECHA)),"0")</definedName>
    <definedName name="AÑO" localSheetId="5">+TEXT(IF(AND(OR(DAY([1]!FECHA)&gt;=1,DAY([1]!FECHA)&lt;=10),MONTH([1]!FECHA)=1),YEAR([1]!FECHA)-1,YEAR([1]!FECHA)),"0")</definedName>
    <definedName name="AÑO">+TEXT(IF(AND(OR(DAY([2]!FECHA)&gt;=1,DAY([2]!FECHA)&lt;=10),MONTH([2]!FECHA)=1),YEAR([2]!FECHA)-1,YEAR([2]!FECHA)),"0")</definedName>
    <definedName name="_xlnm.Print_Area" localSheetId="1">'Anexo 10'!$B$2:$P$228</definedName>
    <definedName name="_xlnm.Print_Area" localSheetId="3">#REF!</definedName>
    <definedName name="_xlnm.Print_Area" localSheetId="4">#REF!</definedName>
    <definedName name="_xlnm.Print_Area" localSheetId="5">#REF!</definedName>
    <definedName name="_xlnm.Print_Area" localSheetId="7">#REF!</definedName>
    <definedName name="_xlnm.Print_Area" localSheetId="8">#REF!</definedName>
    <definedName name="_xlnm.Print_Area">#REF!</definedName>
    <definedName name="Area_de_paso" localSheetId="3">#REF!</definedName>
    <definedName name="Area_de_paso" localSheetId="4">#REF!</definedName>
    <definedName name="Area_de_paso" localSheetId="5">#REF!</definedName>
    <definedName name="Area_de_paso" localSheetId="7">#REF!</definedName>
    <definedName name="Area_de_paso" localSheetId="8">#REF!</definedName>
    <definedName name="Area_de_paso">#REF!</definedName>
    <definedName name="ASIG_TEC">#N/A</definedName>
    <definedName name="ayer">'[6]Premisas IMSS'!$M$12</definedName>
    <definedName name="base" localSheetId="3">#REF!</definedName>
    <definedName name="base" localSheetId="4">#REF!</definedName>
    <definedName name="base" localSheetId="5">#REF!</definedName>
    <definedName name="base" localSheetId="7">#REF!</definedName>
    <definedName name="base" localSheetId="8">#REF!</definedName>
    <definedName name="base">#REF!</definedName>
    <definedName name="base03" localSheetId="3">#REF!</definedName>
    <definedName name="base03" localSheetId="4">#REF!</definedName>
    <definedName name="base03" localSheetId="5">#REF!</definedName>
    <definedName name="base03" localSheetId="7">#REF!</definedName>
    <definedName name="base03" localSheetId="8">#REF!</definedName>
    <definedName name="base03">#REF!</definedName>
    <definedName name="base03au" localSheetId="3">#REF!</definedName>
    <definedName name="base03au" localSheetId="4">#REF!</definedName>
    <definedName name="base03au" localSheetId="5">#REF!</definedName>
    <definedName name="base03au" localSheetId="7">#REF!</definedName>
    <definedName name="base03au" localSheetId="8">#REF!</definedName>
    <definedName name="base03au">#REF!</definedName>
    <definedName name="base04au" localSheetId="3">#REF!</definedName>
    <definedName name="base04au" localSheetId="4">#REF!</definedName>
    <definedName name="base04au" localSheetId="5">#REF!</definedName>
    <definedName name="base04au" localSheetId="7">#REF!</definedName>
    <definedName name="base04au" localSheetId="8">#REF!</definedName>
    <definedName name="base04au">#REF!</definedName>
    <definedName name="base05" localSheetId="3">#REF!</definedName>
    <definedName name="base05" localSheetId="4">#REF!</definedName>
    <definedName name="base05" localSheetId="5">#REF!</definedName>
    <definedName name="base05" localSheetId="7">#REF!</definedName>
    <definedName name="base05" localSheetId="8">#REF!</definedName>
    <definedName name="base05">#REF!</definedName>
    <definedName name="base05au" localSheetId="3">#REF!</definedName>
    <definedName name="base05au" localSheetId="4">#REF!</definedName>
    <definedName name="base05au" localSheetId="5">#REF!</definedName>
    <definedName name="base05au" localSheetId="7">#REF!</definedName>
    <definedName name="base05au" localSheetId="8">#REF!</definedName>
    <definedName name="base05au">#REF!</definedName>
    <definedName name="base2002" localSheetId="3">#REF!</definedName>
    <definedName name="base2002" localSheetId="4">#REF!</definedName>
    <definedName name="base2002" localSheetId="5">#REF!</definedName>
    <definedName name="base2002" localSheetId="7">#REF!</definedName>
    <definedName name="base2002" localSheetId="8">#REF!</definedName>
    <definedName name="base2002">#REF!</definedName>
    <definedName name="base2003orig" localSheetId="3">#REF!</definedName>
    <definedName name="base2003orig" localSheetId="4">#REF!</definedName>
    <definedName name="base2003orig" localSheetId="5">#REF!</definedName>
    <definedName name="base2003orig" localSheetId="7">#REF!</definedName>
    <definedName name="base2003orig" localSheetId="8">#REF!</definedName>
    <definedName name="base2003orig">#REF!</definedName>
    <definedName name="base2003origentidades" localSheetId="3">#REF!</definedName>
    <definedName name="base2003origentidades" localSheetId="4">#REF!</definedName>
    <definedName name="base2003origentidades" localSheetId="5">#REF!</definedName>
    <definedName name="base2003origentidades" localSheetId="7">#REF!</definedName>
    <definedName name="base2003origentidades" localSheetId="8">#REF!</definedName>
    <definedName name="base2003origentidades">#REF!</definedName>
    <definedName name="base2004" localSheetId="3">#REF!</definedName>
    <definedName name="base2004" localSheetId="4">#REF!</definedName>
    <definedName name="base2004" localSheetId="5">#REF!</definedName>
    <definedName name="base2004" localSheetId="7">#REF!</definedName>
    <definedName name="base2004" localSheetId="8">#REF!</definedName>
    <definedName name="base2004">#REF!</definedName>
    <definedName name="base2004entidades" localSheetId="3">#REF!</definedName>
    <definedName name="base2004entidades" localSheetId="4">#REF!</definedName>
    <definedName name="base2004entidades" localSheetId="5">#REF!</definedName>
    <definedName name="base2004entidades" localSheetId="7">#REF!</definedName>
    <definedName name="base2004entidades" localSheetId="8">#REF!</definedName>
    <definedName name="base2004entidades">#REF!</definedName>
    <definedName name="baseau" localSheetId="3">#REF!</definedName>
    <definedName name="baseau" localSheetId="4">#REF!</definedName>
    <definedName name="baseau" localSheetId="5">#REF!</definedName>
    <definedName name="baseau" localSheetId="7">#REF!</definedName>
    <definedName name="baseau" localSheetId="8">#REF!</definedName>
    <definedName name="baseau">#REF!</definedName>
    <definedName name="baseb" localSheetId="3">#REF!</definedName>
    <definedName name="baseb" localSheetId="4">#REF!</definedName>
    <definedName name="baseb" localSheetId="5">#REF!</definedName>
    <definedName name="baseb" localSheetId="7">#REF!</definedName>
    <definedName name="baseb" localSheetId="8">#REF!</definedName>
    <definedName name="baseb">#REF!</definedName>
    <definedName name="basecierre" localSheetId="3">[13]CP_2003!#REF!</definedName>
    <definedName name="basecierre" localSheetId="4">[13]CP_2003!#REF!</definedName>
    <definedName name="basecierre" localSheetId="5">[13]CP_2003!#REF!</definedName>
    <definedName name="basecierre" localSheetId="7">[13]CP_2003!#REF!</definedName>
    <definedName name="basecierre" localSheetId="8">[13]CP_2003!#REF!</definedName>
    <definedName name="basecierre">[13]CP_2003!#REF!</definedName>
    <definedName name="_xlnm.Database" localSheetId="3">#REF!</definedName>
    <definedName name="_xlnm.Database" localSheetId="4">#REF!</definedName>
    <definedName name="_xlnm.Database" localSheetId="5">#REF!</definedName>
    <definedName name="_xlnm.Database" localSheetId="7">#REF!</definedName>
    <definedName name="_xlnm.Database" localSheetId="8">#REF!</definedName>
    <definedName name="_xlnm.Database">#REF!</definedName>
    <definedName name="bUSCAR" localSheetId="3">#REF!</definedName>
    <definedName name="bUSCAR" localSheetId="4">#REF!</definedName>
    <definedName name="bUSCAR" localSheetId="5">#REF!</definedName>
    <definedName name="bUSCAR" localSheetId="7">#REF!</definedName>
    <definedName name="bUSCAR" localSheetId="8">#REF!</definedName>
    <definedName name="bUSCAR">#REF!</definedName>
    <definedName name="C_" localSheetId="3">[14]FP1996!#REF!</definedName>
    <definedName name="C_" localSheetId="4">[14]FP1996!#REF!</definedName>
    <definedName name="C_" localSheetId="5">[14]FP1996!#REF!</definedName>
    <definedName name="C_" localSheetId="7">[14]FP1996!#REF!</definedName>
    <definedName name="C_" localSheetId="8">[14]FP1996!#REF!</definedName>
    <definedName name="C_">[14]FP1996!#REF!</definedName>
    <definedName name="cal" localSheetId="3">#REF!</definedName>
    <definedName name="cal" localSheetId="4">#REF!</definedName>
    <definedName name="cal" localSheetId="5">#REF!</definedName>
    <definedName name="cal" localSheetId="7">#REF!</definedName>
    <definedName name="cal" localSheetId="8">#REF!</definedName>
    <definedName name="cal">#REF!</definedName>
    <definedName name="cálculos" localSheetId="3">#REF!</definedName>
    <definedName name="cálculos" localSheetId="4">#REF!</definedName>
    <definedName name="cálculos" localSheetId="5">#REF!</definedName>
    <definedName name="cálculos" localSheetId="7">#REF!</definedName>
    <definedName name="cálculos" localSheetId="8">#REF!</definedName>
    <definedName name="cálculos">#REF!</definedName>
    <definedName name="CALENDA">#N/A</definedName>
    <definedName name="can" localSheetId="2" hidden="1">{"Bruto",#N/A,FALSE,"CONV3T.XLS";"Neto",#N/A,FALSE,"CONV3T.XLS";"UnoB",#N/A,FALSE,"CONV3T.XLS";"Bruto",#N/A,FALSE,"CONV4T.XLS";"Neto",#N/A,FALSE,"CONV4T.XLS";"UnoB",#N/A,FALSE,"CONV4T.XLS"}</definedName>
    <definedName name="can" localSheetId="3" hidden="1">{"Bruto",#N/A,FALSE,"CONV3T.XLS";"Neto",#N/A,FALSE,"CONV3T.XLS";"UnoB",#N/A,FALSE,"CONV3T.XLS";"Bruto",#N/A,FALSE,"CONV4T.XLS";"Neto",#N/A,FALSE,"CONV4T.XLS";"UnoB",#N/A,FALSE,"CONV4T.XLS"}</definedName>
    <definedName name="can" localSheetId="4" hidden="1">{"Bruto",#N/A,FALSE,"CONV3T.XLS";"Neto",#N/A,FALSE,"CONV3T.XLS";"UnoB",#N/A,FALSE,"CONV3T.XLS";"Bruto",#N/A,FALSE,"CONV4T.XLS";"Neto",#N/A,FALSE,"CONV4T.XLS";"UnoB",#N/A,FALSE,"CONV4T.XLS"}</definedName>
    <definedName name="can" localSheetId="5" hidden="1">{"Bruto",#N/A,FALSE,"CONV3T.XLS";"Neto",#N/A,FALSE,"CONV3T.XLS";"UnoB",#N/A,FALSE,"CONV3T.XLS";"Bruto",#N/A,FALSE,"CONV4T.XLS";"Neto",#N/A,FALSE,"CONV4T.XLS";"UnoB",#N/A,FALSE,"CONV4T.XLS"}</definedName>
    <definedName name="can" localSheetId="7" hidden="1">{"Bruto",#N/A,FALSE,"CONV3T.XLS";"Neto",#N/A,FALSE,"CONV3T.XLS";"UnoB",#N/A,FALSE,"CONV3T.XLS";"Bruto",#N/A,FALSE,"CONV4T.XLS";"Neto",#N/A,FALSE,"CONV4T.XLS";"UnoB",#N/A,FALSE,"CONV4T.XLS"}</definedName>
    <definedName name="can" localSheetId="8" hidden="1">{"Bruto",#N/A,FALSE,"CONV3T.XLS";"Neto",#N/A,FALSE,"CONV3T.XLS";"UnoB",#N/A,FALSE,"CONV3T.XLS";"Bruto",#N/A,FALSE,"CONV4T.XLS";"Neto",#N/A,FALSE,"CONV4T.XLS";"UnoB",#N/A,FALSE,"CONV4T.XLS"}</definedName>
    <definedName name="can" hidden="1">{"Bruto",#N/A,FALSE,"CONV3T.XLS";"Neto",#N/A,FALSE,"CONV3T.XLS";"UnoB",#N/A,FALSE,"CONV3T.XLS";"Bruto",#N/A,FALSE,"CONV4T.XLS";"Neto",#N/A,FALSE,"CONV4T.XLS";"UnoB",#N/A,FALSE,"CONV4T.XLS"}</definedName>
    <definedName name="CAPU96" localSheetId="3">#REF!</definedName>
    <definedName name="CAPU96" localSheetId="4">#REF!</definedName>
    <definedName name="CAPU96" localSheetId="5">#REF!</definedName>
    <definedName name="CAPU96" localSheetId="7">#REF!</definedName>
    <definedName name="CAPU96" localSheetId="8">#REF!</definedName>
    <definedName name="CAPU96">#REF!</definedName>
    <definedName name="cata">[15]tablas!$A$5:$A$275</definedName>
    <definedName name="cata4">'[16]catálogo pps'!$A$2:$N$2506</definedName>
    <definedName name="CCCC" localSheetId="2" hidden="1">{"Bruto",#N/A,FALSE,"CONV3T.XLS";"Neto",#N/A,FALSE,"CONV3T.XLS";"UnoB",#N/A,FALSE,"CONV3T.XLS";"Bruto",#N/A,FALSE,"CONV4T.XLS";"Neto",#N/A,FALSE,"CONV4T.XLS";"UnoB",#N/A,FALSE,"CONV4T.XLS"}</definedName>
    <definedName name="CCCC" localSheetId="3" hidden="1">{"Bruto",#N/A,FALSE,"CONV3T.XLS";"Neto",#N/A,FALSE,"CONV3T.XLS";"UnoB",#N/A,FALSE,"CONV3T.XLS";"Bruto",#N/A,FALSE,"CONV4T.XLS";"Neto",#N/A,FALSE,"CONV4T.XLS";"UnoB",#N/A,FALSE,"CONV4T.XLS"}</definedName>
    <definedName name="CCCC" localSheetId="4" hidden="1">{"Bruto",#N/A,FALSE,"CONV3T.XLS";"Neto",#N/A,FALSE,"CONV3T.XLS";"UnoB",#N/A,FALSE,"CONV3T.XLS";"Bruto",#N/A,FALSE,"CONV4T.XLS";"Neto",#N/A,FALSE,"CONV4T.XLS";"UnoB",#N/A,FALSE,"CONV4T.XLS"}</definedName>
    <definedName name="CCCC" localSheetId="5" hidden="1">{"Bruto",#N/A,FALSE,"CONV3T.XLS";"Neto",#N/A,FALSE,"CONV3T.XLS";"UnoB",#N/A,FALSE,"CONV3T.XLS";"Bruto",#N/A,FALSE,"CONV4T.XLS";"Neto",#N/A,FALSE,"CONV4T.XLS";"UnoB",#N/A,FALSE,"CONV4T.XLS"}</definedName>
    <definedName name="CCCC" localSheetId="7" hidden="1">{"Bruto",#N/A,FALSE,"CONV3T.XLS";"Neto",#N/A,FALSE,"CONV3T.XLS";"UnoB",#N/A,FALSE,"CONV3T.XLS";"Bruto",#N/A,FALSE,"CONV4T.XLS";"Neto",#N/A,FALSE,"CONV4T.XLS";"UnoB",#N/A,FALSE,"CONV4T.XLS"}</definedName>
    <definedName name="CCCC" localSheetId="8" hidden="1">{"Bruto",#N/A,FALSE,"CONV3T.XLS";"Neto",#N/A,FALSE,"CONV3T.XLS";"UnoB",#N/A,FALSE,"CONV3T.XLS";"Bruto",#N/A,FALSE,"CONV4T.XLS";"Neto",#N/A,FALSE,"CONV4T.XLS";"UnoB",#N/A,FALSE,"CONV4T.XLS"}</definedName>
    <definedName name="CCCC" hidden="1">{"Bruto",#N/A,FALSE,"CONV3T.XLS";"Neto",#N/A,FALSE,"CONV3T.XLS";"UnoB",#N/A,FALSE,"CONV3T.XLS";"Bruto",#N/A,FALSE,"CONV4T.XLS";"Neto",#N/A,FALSE,"CONV4T.XLS";"UnoB",#N/A,FALSE,"CONV4T.XLS"}</definedName>
    <definedName name="CEEE" localSheetId="2" hidden="1">{"Bruto",#N/A,FALSE,"CONV3T.XLS";"Neto",#N/A,FALSE,"CONV3T.XLS";"UnoB",#N/A,FALSE,"CONV3T.XLS";"Bruto",#N/A,FALSE,"CONV4T.XLS";"Neto",#N/A,FALSE,"CONV4T.XLS";"UnoB",#N/A,FALSE,"CONV4T.XLS"}</definedName>
    <definedName name="CEEE" localSheetId="3" hidden="1">{"Bruto",#N/A,FALSE,"CONV3T.XLS";"Neto",#N/A,FALSE,"CONV3T.XLS";"UnoB",#N/A,FALSE,"CONV3T.XLS";"Bruto",#N/A,FALSE,"CONV4T.XLS";"Neto",#N/A,FALSE,"CONV4T.XLS";"UnoB",#N/A,FALSE,"CONV4T.XLS"}</definedName>
    <definedName name="CEEE" localSheetId="4" hidden="1">{"Bruto",#N/A,FALSE,"CONV3T.XLS";"Neto",#N/A,FALSE,"CONV3T.XLS";"UnoB",#N/A,FALSE,"CONV3T.XLS";"Bruto",#N/A,FALSE,"CONV4T.XLS";"Neto",#N/A,FALSE,"CONV4T.XLS";"UnoB",#N/A,FALSE,"CONV4T.XLS"}</definedName>
    <definedName name="CEEE" localSheetId="5" hidden="1">{"Bruto",#N/A,FALSE,"CONV3T.XLS";"Neto",#N/A,FALSE,"CONV3T.XLS";"UnoB",#N/A,FALSE,"CONV3T.XLS";"Bruto",#N/A,FALSE,"CONV4T.XLS";"Neto",#N/A,FALSE,"CONV4T.XLS";"UnoB",#N/A,FALSE,"CONV4T.XLS"}</definedName>
    <definedName name="CEEE" localSheetId="7" hidden="1">{"Bruto",#N/A,FALSE,"CONV3T.XLS";"Neto",#N/A,FALSE,"CONV3T.XLS";"UnoB",#N/A,FALSE,"CONV3T.XLS";"Bruto",#N/A,FALSE,"CONV4T.XLS";"Neto",#N/A,FALSE,"CONV4T.XLS";"UnoB",#N/A,FALSE,"CONV4T.XLS"}</definedName>
    <definedName name="CEEE" localSheetId="8" hidden="1">{"Bruto",#N/A,FALSE,"CONV3T.XLS";"Neto",#N/A,FALSE,"CONV3T.XLS";"UnoB",#N/A,FALSE,"CONV3T.XLS";"Bruto",#N/A,FALSE,"CONV4T.XLS";"Neto",#N/A,FALSE,"CONV4T.XLS";"UnoB",#N/A,FALSE,"CONV4T.XLS"}</definedName>
    <definedName name="CEEE" hidden="1">{"Bruto",#N/A,FALSE,"CONV3T.XLS";"Neto",#N/A,FALSE,"CONV3T.XLS";"UnoB",#N/A,FALSE,"CONV3T.XLS";"Bruto",#N/A,FALSE,"CONV4T.XLS";"Neto",#N/A,FALSE,"CONV4T.XLS";"UnoB",#N/A,FALSE,"CONV4T.XLS"}</definedName>
    <definedName name="cero" localSheetId="2" hidden="1">{"Bruto",#N/A,FALSE,"CONV3T.XLS";"Neto",#N/A,FALSE,"CONV3T.XLS";"UnoB",#N/A,FALSE,"CONV3T.XLS";"Bruto",#N/A,FALSE,"CONV4T.XLS";"Neto",#N/A,FALSE,"CONV4T.XLS";"UnoB",#N/A,FALSE,"CONV4T.XLS"}</definedName>
    <definedName name="cero" localSheetId="3" hidden="1">{"Bruto",#N/A,FALSE,"CONV3T.XLS";"Neto",#N/A,FALSE,"CONV3T.XLS";"UnoB",#N/A,FALSE,"CONV3T.XLS";"Bruto",#N/A,FALSE,"CONV4T.XLS";"Neto",#N/A,FALSE,"CONV4T.XLS";"UnoB",#N/A,FALSE,"CONV4T.XLS"}</definedName>
    <definedName name="cero" localSheetId="4" hidden="1">{"Bruto",#N/A,FALSE,"CONV3T.XLS";"Neto",#N/A,FALSE,"CONV3T.XLS";"UnoB",#N/A,FALSE,"CONV3T.XLS";"Bruto",#N/A,FALSE,"CONV4T.XLS";"Neto",#N/A,FALSE,"CONV4T.XLS";"UnoB",#N/A,FALSE,"CONV4T.XLS"}</definedName>
    <definedName name="cero" localSheetId="5" hidden="1">{"Bruto",#N/A,FALSE,"CONV3T.XLS";"Neto",#N/A,FALSE,"CONV3T.XLS";"UnoB",#N/A,FALSE,"CONV3T.XLS";"Bruto",#N/A,FALSE,"CONV4T.XLS";"Neto",#N/A,FALSE,"CONV4T.XLS";"UnoB",#N/A,FALSE,"CONV4T.XLS"}</definedName>
    <definedName name="cero" localSheetId="7" hidden="1">{"Bruto",#N/A,FALSE,"CONV3T.XLS";"Neto",#N/A,FALSE,"CONV3T.XLS";"UnoB",#N/A,FALSE,"CONV3T.XLS";"Bruto",#N/A,FALSE,"CONV4T.XLS";"Neto",#N/A,FALSE,"CONV4T.XLS";"UnoB",#N/A,FALSE,"CONV4T.XLS"}</definedName>
    <definedName name="cero" localSheetId="8" hidden="1">{"Bruto",#N/A,FALSE,"CONV3T.XLS";"Neto",#N/A,FALSE,"CONV3T.XLS";"UnoB",#N/A,FALSE,"CONV3T.XLS";"Bruto",#N/A,FALSE,"CONV4T.XLS";"Neto",#N/A,FALSE,"CONV4T.XLS";"UnoB",#N/A,FALSE,"CONV4T.XLS"}</definedName>
    <definedName name="cero" hidden="1">{"Bruto",#N/A,FALSE,"CONV3T.XLS";"Neto",#N/A,FALSE,"CONV3T.XLS";"UnoB",#N/A,FALSE,"CONV3T.XLS";"Bruto",#N/A,FALSE,"CONV4T.XLS";"Neto",#N/A,FALSE,"CONV4T.XLS";"UnoB",#N/A,FALSE,"CONV4T.XLS"}</definedName>
    <definedName name="CFEE">'[17] '!$H$99:$M$143</definedName>
    <definedName name="CFEM">'[17] '!$H$51:$M$95</definedName>
    <definedName name="CFEO">'[17] '!$H$3:$M$47</definedName>
    <definedName name="CicenyAduanas" localSheetId="3">#REF!</definedName>
    <definedName name="CicenyAduanas" localSheetId="4">#REF!</definedName>
    <definedName name="CicenyAduanas" localSheetId="5">#REF!</definedName>
    <definedName name="CicenyAduanas" localSheetId="7">#REF!</definedName>
    <definedName name="CicenyAduanas" localSheetId="8">#REF!</definedName>
    <definedName name="CicenyAduanas">#REF!</definedName>
    <definedName name="Cifras_Control" localSheetId="3">#REF!</definedName>
    <definedName name="Cifras_Control" localSheetId="4">#REF!</definedName>
    <definedName name="Cifras_Control" localSheetId="5">#REF!</definedName>
    <definedName name="Cifras_Control" localSheetId="7">#REF!</definedName>
    <definedName name="Cifras_Control" localSheetId="8">#REF!</definedName>
    <definedName name="Cifras_Control">#REF!</definedName>
    <definedName name="claseco" localSheetId="3">#REF!</definedName>
    <definedName name="claseco" localSheetId="4">#REF!</definedName>
    <definedName name="claseco" localSheetId="5">#REF!</definedName>
    <definedName name="claseco" localSheetId="7">#REF!</definedName>
    <definedName name="claseco" localSheetId="8">#REF!</definedName>
    <definedName name="claseco">#REF!</definedName>
    <definedName name="cmllvc198" localSheetId="3">#REF!</definedName>
    <definedName name="cmllvc198" localSheetId="4">#REF!</definedName>
    <definedName name="cmllvc198" localSheetId="5">#REF!</definedName>
    <definedName name="cmllvc198" localSheetId="7">#REF!</definedName>
    <definedName name="cmllvc198" localSheetId="8">#REF!</definedName>
    <definedName name="cmllvc198">#REF!</definedName>
    <definedName name="cmllvc298ieps" localSheetId="3">#REF!</definedName>
    <definedName name="cmllvc298ieps" localSheetId="4">#REF!</definedName>
    <definedName name="cmllvc298ieps" localSheetId="5">#REF!</definedName>
    <definedName name="cmllvc298ieps" localSheetId="7">#REF!</definedName>
    <definedName name="cmllvc298ieps" localSheetId="8">#REF!</definedName>
    <definedName name="cmllvc298ieps">#REF!</definedName>
    <definedName name="cmllvp198" localSheetId="3">#REF!</definedName>
    <definedName name="cmllvp198" localSheetId="4">#REF!</definedName>
    <definedName name="cmllvp198" localSheetId="5">#REF!</definedName>
    <definedName name="cmllvp198" localSheetId="7">#REF!</definedName>
    <definedName name="cmllvp198" localSheetId="8">#REF!</definedName>
    <definedName name="cmllvp198">#REF!</definedName>
    <definedName name="cmllvp199" localSheetId="3">#REF!</definedName>
    <definedName name="cmllvp199" localSheetId="4">#REF!</definedName>
    <definedName name="cmllvp199" localSheetId="5">#REF!</definedName>
    <definedName name="cmllvp199" localSheetId="7">#REF!</definedName>
    <definedName name="cmllvp199" localSheetId="8">#REF!</definedName>
    <definedName name="cmllvp199">#REF!</definedName>
    <definedName name="cmllvp298ieps" localSheetId="3">#REF!</definedName>
    <definedName name="cmllvp298ieps" localSheetId="4">#REF!</definedName>
    <definedName name="cmllvp298ieps" localSheetId="5">#REF!</definedName>
    <definedName name="cmllvp298ieps" localSheetId="7">#REF!</definedName>
    <definedName name="cmllvp298ieps" localSheetId="8">#REF!</definedName>
    <definedName name="cmllvp298ieps">#REF!</definedName>
    <definedName name="cmllvp299ieps" localSheetId="3">#REF!</definedName>
    <definedName name="cmllvp299ieps" localSheetId="4">#REF!</definedName>
    <definedName name="cmllvp299ieps" localSheetId="5">#REF!</definedName>
    <definedName name="cmllvp299ieps" localSheetId="7">#REF!</definedName>
    <definedName name="cmllvp299ieps" localSheetId="8">#REF!</definedName>
    <definedName name="cmllvp299ieps">#REF!</definedName>
    <definedName name="cmlvc198" localSheetId="3">#REF!</definedName>
    <definedName name="cmlvc198" localSheetId="4">#REF!</definedName>
    <definedName name="cmlvc198" localSheetId="5">#REF!</definedName>
    <definedName name="cmlvc198" localSheetId="7">#REF!</definedName>
    <definedName name="cmlvc198" localSheetId="8">#REF!</definedName>
    <definedName name="cmlvc198">#REF!</definedName>
    <definedName name="cmlvc298ieps" localSheetId="3">#REF!</definedName>
    <definedName name="cmlvc298ieps" localSheetId="4">#REF!</definedName>
    <definedName name="cmlvc298ieps" localSheetId="5">#REF!</definedName>
    <definedName name="cmlvc298ieps" localSheetId="7">#REF!</definedName>
    <definedName name="cmlvc298ieps" localSheetId="8">#REF!</definedName>
    <definedName name="cmlvc298ieps">#REF!</definedName>
    <definedName name="cmlvp198" localSheetId="3">#REF!</definedName>
    <definedName name="cmlvp198" localSheetId="4">#REF!</definedName>
    <definedName name="cmlvp198" localSheetId="5">#REF!</definedName>
    <definedName name="cmlvp198" localSheetId="7">#REF!</definedName>
    <definedName name="cmlvp198" localSheetId="8">#REF!</definedName>
    <definedName name="cmlvp198">#REF!</definedName>
    <definedName name="cmlvp199" localSheetId="3">#REF!</definedName>
    <definedName name="cmlvp199" localSheetId="4">#REF!</definedName>
    <definedName name="cmlvp199" localSheetId="5">#REF!</definedName>
    <definedName name="cmlvp199" localSheetId="7">#REF!</definedName>
    <definedName name="cmlvp199" localSheetId="8">#REF!</definedName>
    <definedName name="cmlvp199">#REF!</definedName>
    <definedName name="cmlvp298ieps" localSheetId="3">#REF!</definedName>
    <definedName name="cmlvp298ieps" localSheetId="4">#REF!</definedName>
    <definedName name="cmlvp298ieps" localSheetId="5">#REF!</definedName>
    <definedName name="cmlvp298ieps" localSheetId="7">#REF!</definedName>
    <definedName name="cmlvp298ieps" localSheetId="8">#REF!</definedName>
    <definedName name="cmlvp298ieps">#REF!</definedName>
    <definedName name="cmlvp299ieps" localSheetId="3">#REF!</definedName>
    <definedName name="cmlvp299ieps" localSheetId="4">#REF!</definedName>
    <definedName name="cmlvp299ieps" localSheetId="5">#REF!</definedName>
    <definedName name="cmlvp299ieps" localSheetId="7">#REF!</definedName>
    <definedName name="cmlvp299ieps" localSheetId="8">#REF!</definedName>
    <definedName name="cmlvp299ieps">#REF!</definedName>
    <definedName name="CONA96" localSheetId="3">#REF!</definedName>
    <definedName name="CONA96" localSheetId="4">#REF!</definedName>
    <definedName name="CONA96" localSheetId="5">#REF!</definedName>
    <definedName name="CONA96" localSheetId="7">#REF!</definedName>
    <definedName name="CONA96" localSheetId="8">#REF!</definedName>
    <definedName name="CONA96">#REF!</definedName>
    <definedName name="concepto" localSheetId="3">'[18]BASE DEFINITIVA 2002'!#REF!</definedName>
    <definedName name="concepto" localSheetId="4">'[18]BASE DEFINITIVA 2002'!#REF!</definedName>
    <definedName name="concepto" localSheetId="5">'[18]BASE DEFINITIVA 2002'!#REF!</definedName>
    <definedName name="concepto" localSheetId="7">'[18]BASE DEFINITIVA 2002'!#REF!</definedName>
    <definedName name="concepto" localSheetId="8">'[18]BASE DEFINITIVA 2002'!#REF!</definedName>
    <definedName name="concepto">'[18]BASE DEFINITIVA 2002'!#REF!</definedName>
    <definedName name="CONS" localSheetId="3">[8]BANPRO99!#REF!</definedName>
    <definedName name="CONS" localSheetId="4">[8]BANPRO99!#REF!</definedName>
    <definedName name="CONS" localSheetId="5">[8]BANPRO99!#REF!</definedName>
    <definedName name="CONS" localSheetId="7">[8]BANPRO99!#REF!</definedName>
    <definedName name="CONS" localSheetId="8">[8]BANPRO99!#REF!</definedName>
    <definedName name="CONS">[8]BANPRO99!#REF!</definedName>
    <definedName name="copia_Clas_Admva" localSheetId="3">#REF!</definedName>
    <definedName name="copia_Clas_Admva" localSheetId="4">#REF!</definedName>
    <definedName name="copia_Clas_Admva" localSheetId="5">#REF!</definedName>
    <definedName name="copia_Clas_Admva" localSheetId="7">#REF!</definedName>
    <definedName name="copia_Clas_Admva" localSheetId="8">#REF!</definedName>
    <definedName name="copia_Clas_Admva">#REF!</definedName>
    <definedName name="copia_Clas_Econ">[19]Clas_Econ!$B$2:$M$25</definedName>
    <definedName name="copia_Clas_Fun" localSheetId="3">#REF!</definedName>
    <definedName name="copia_Clas_Fun" localSheetId="4">#REF!</definedName>
    <definedName name="copia_Clas_Fun" localSheetId="5">#REF!</definedName>
    <definedName name="copia_Clas_Fun" localSheetId="7">#REF!</definedName>
    <definedName name="copia_Clas_Fun" localSheetId="8">#REF!</definedName>
    <definedName name="copia_Clas_Fun">#REF!</definedName>
    <definedName name="copia_Clas_Func" localSheetId="3">[20]Clas_Fun!#REF!</definedName>
    <definedName name="copia_Clas_Func" localSheetId="4">[20]Clas_Fun!#REF!</definedName>
    <definedName name="copia_Clas_Func" localSheetId="5">[20]Clas_Fun!#REF!</definedName>
    <definedName name="copia_Clas_Func" localSheetId="7">[20]Clas_Fun!#REF!</definedName>
    <definedName name="copia_Clas_Func" localSheetId="8">[20]Clas_Fun!#REF!</definedName>
    <definedName name="copia_Clas_Func">[20]Clas_Fun!#REF!</definedName>
    <definedName name="copia_Doble_Consolid" localSheetId="3">#REF!</definedName>
    <definedName name="copia_Doble_Consolid" localSheetId="4">#REF!</definedName>
    <definedName name="copia_Doble_Consolid" localSheetId="5">#REF!</definedName>
    <definedName name="copia_Doble_Consolid" localSheetId="7">#REF!</definedName>
    <definedName name="copia_Doble_Consolid" localSheetId="8">#REF!</definedName>
    <definedName name="copia_Doble_Consolid">#REF!</definedName>
    <definedName name="copia_Doble_OECPD" localSheetId="3">#REF!</definedName>
    <definedName name="copia_Doble_OECPD" localSheetId="4">#REF!</definedName>
    <definedName name="copia_Doble_OECPD" localSheetId="5">#REF!</definedName>
    <definedName name="copia_Doble_OECPD" localSheetId="7">#REF!</definedName>
    <definedName name="copia_Doble_OECPD" localSheetId="8">#REF!</definedName>
    <definedName name="copia_Doble_OECPD">#REF!</definedName>
    <definedName name="copia_Doble_RAutonyAPC" localSheetId="3">#REF!</definedName>
    <definedName name="copia_Doble_RAutonyAPC" localSheetId="4">#REF!</definedName>
    <definedName name="copia_Doble_RAutonyAPC" localSheetId="5">#REF!</definedName>
    <definedName name="copia_Doble_RAutonyAPC" localSheetId="7">#REF!</definedName>
    <definedName name="copia_Doble_RAutonyAPC" localSheetId="8">#REF!</definedName>
    <definedName name="copia_Doble_RAutonyAPC">#REF!</definedName>
    <definedName name="copia_Gto_Ents_Fed">[19]Gto_Ent_Fed!$B$39:$L$73</definedName>
    <definedName name="copia_Gto_Federal" localSheetId="3">#REF!</definedName>
    <definedName name="copia_Gto_Federal" localSheetId="4">#REF!</definedName>
    <definedName name="copia_Gto_Federal" localSheetId="5">#REF!</definedName>
    <definedName name="copia_Gto_Federal" localSheetId="7">#REF!</definedName>
    <definedName name="copia_Gto_Federal" localSheetId="8">#REF!</definedName>
    <definedName name="copia_Gto_Federal">#REF!</definedName>
    <definedName name="copia_Gto_Neto" localSheetId="3">#REF!</definedName>
    <definedName name="copia_Gto_Neto" localSheetId="4">#REF!</definedName>
    <definedName name="copia_Gto_Neto" localSheetId="5">#REF!</definedName>
    <definedName name="copia_Gto_Neto" localSheetId="7">#REF!</definedName>
    <definedName name="copia_Gto_Neto" localSheetId="8">#REF!</definedName>
    <definedName name="copia_Gto_Neto">#REF!</definedName>
    <definedName name="copia_Ing_Pres" localSheetId="3">#REF!</definedName>
    <definedName name="copia_Ing_Pres" localSheetId="4">#REF!</definedName>
    <definedName name="copia_Ing_Pres" localSheetId="5">#REF!</definedName>
    <definedName name="copia_Ing_Pres" localSheetId="7">#REF!</definedName>
    <definedName name="copia_Ing_Pres" localSheetId="8">#REF!</definedName>
    <definedName name="copia_Ing_Pres">#REF!</definedName>
    <definedName name="cor" localSheetId="2" hidden="1">{"Bruto",#N/A,FALSE,"CONV3T.XLS";"Neto",#N/A,FALSE,"CONV3T.XLS";"UnoB",#N/A,FALSE,"CONV3T.XLS";"Bruto",#N/A,FALSE,"CONV4T.XLS";"Neto",#N/A,FALSE,"CONV4T.XLS";"UnoB",#N/A,FALSE,"CONV4T.XLS"}</definedName>
    <definedName name="cor" localSheetId="3" hidden="1">{"Bruto",#N/A,FALSE,"CONV3T.XLS";"Neto",#N/A,FALSE,"CONV3T.XLS";"UnoB",#N/A,FALSE,"CONV3T.XLS";"Bruto",#N/A,FALSE,"CONV4T.XLS";"Neto",#N/A,FALSE,"CONV4T.XLS";"UnoB",#N/A,FALSE,"CONV4T.XLS"}</definedName>
    <definedName name="cor" localSheetId="4" hidden="1">{"Bruto",#N/A,FALSE,"CONV3T.XLS";"Neto",#N/A,FALSE,"CONV3T.XLS";"UnoB",#N/A,FALSE,"CONV3T.XLS";"Bruto",#N/A,FALSE,"CONV4T.XLS";"Neto",#N/A,FALSE,"CONV4T.XLS";"UnoB",#N/A,FALSE,"CONV4T.XLS"}</definedName>
    <definedName name="cor" localSheetId="5" hidden="1">{"Bruto",#N/A,FALSE,"CONV3T.XLS";"Neto",#N/A,FALSE,"CONV3T.XLS";"UnoB",#N/A,FALSE,"CONV3T.XLS";"Bruto",#N/A,FALSE,"CONV4T.XLS";"Neto",#N/A,FALSE,"CONV4T.XLS";"UnoB",#N/A,FALSE,"CONV4T.XLS"}</definedName>
    <definedName name="cor" localSheetId="7" hidden="1">{"Bruto",#N/A,FALSE,"CONV3T.XLS";"Neto",#N/A,FALSE,"CONV3T.XLS";"UnoB",#N/A,FALSE,"CONV3T.XLS";"Bruto",#N/A,FALSE,"CONV4T.XLS";"Neto",#N/A,FALSE,"CONV4T.XLS";"UnoB",#N/A,FALSE,"CONV4T.XLS"}</definedName>
    <definedName name="cor" localSheetId="8" hidden="1">{"Bruto",#N/A,FALSE,"CONV3T.XLS";"Neto",#N/A,FALSE,"CONV3T.XLS";"UnoB",#N/A,FALSE,"CONV3T.XLS";"Bruto",#N/A,FALSE,"CONV4T.XLS";"Neto",#N/A,FALSE,"CONV4T.XLS";"UnoB",#N/A,FALSE,"CONV4T.XLS"}</definedName>
    <definedName name="cor" hidden="1">{"Bruto",#N/A,FALSE,"CONV3T.XLS";"Neto",#N/A,FALSE,"CONV3T.XLS";"UnoB",#N/A,FALSE,"CONV3T.XLS";"Bruto",#N/A,FALSE,"CONV4T.XLS";"Neto",#N/A,FALSE,"CONV4T.XLS";"UnoB",#N/A,FALSE,"CONV4T.XLS"}</definedName>
    <definedName name="cos" localSheetId="2" hidden="1">{"Bruto",#N/A,FALSE,"CONV3T.XLS";"Neto",#N/A,FALSE,"CONV3T.XLS";"UnoB",#N/A,FALSE,"CONV3T.XLS";"Bruto",#N/A,FALSE,"CONV4T.XLS";"Neto",#N/A,FALSE,"CONV4T.XLS";"UnoB",#N/A,FALSE,"CONV4T.XLS"}</definedName>
    <definedName name="cos" localSheetId="3" hidden="1">{"Bruto",#N/A,FALSE,"CONV3T.XLS";"Neto",#N/A,FALSE,"CONV3T.XLS";"UnoB",#N/A,FALSE,"CONV3T.XLS";"Bruto",#N/A,FALSE,"CONV4T.XLS";"Neto",#N/A,FALSE,"CONV4T.XLS";"UnoB",#N/A,FALSE,"CONV4T.XLS"}</definedName>
    <definedName name="cos" localSheetId="4" hidden="1">{"Bruto",#N/A,FALSE,"CONV3T.XLS";"Neto",#N/A,FALSE,"CONV3T.XLS";"UnoB",#N/A,FALSE,"CONV3T.XLS";"Bruto",#N/A,FALSE,"CONV4T.XLS";"Neto",#N/A,FALSE,"CONV4T.XLS";"UnoB",#N/A,FALSE,"CONV4T.XLS"}</definedName>
    <definedName name="cos" localSheetId="5" hidden="1">{"Bruto",#N/A,FALSE,"CONV3T.XLS";"Neto",#N/A,FALSE,"CONV3T.XLS";"UnoB",#N/A,FALSE,"CONV3T.XLS";"Bruto",#N/A,FALSE,"CONV4T.XLS";"Neto",#N/A,FALSE,"CONV4T.XLS";"UnoB",#N/A,FALSE,"CONV4T.XLS"}</definedName>
    <definedName name="cos" localSheetId="7" hidden="1">{"Bruto",#N/A,FALSE,"CONV3T.XLS";"Neto",#N/A,FALSE,"CONV3T.XLS";"UnoB",#N/A,FALSE,"CONV3T.XLS";"Bruto",#N/A,FALSE,"CONV4T.XLS";"Neto",#N/A,FALSE,"CONV4T.XLS";"UnoB",#N/A,FALSE,"CONV4T.XLS"}</definedName>
    <definedName name="cos" localSheetId="8" hidden="1">{"Bruto",#N/A,FALSE,"CONV3T.XLS";"Neto",#N/A,FALSE,"CONV3T.XLS";"UnoB",#N/A,FALSE,"CONV3T.XLS";"Bruto",#N/A,FALSE,"CONV4T.XLS";"Neto",#N/A,FALSE,"CONV4T.XLS";"UnoB",#N/A,FALSE,"CONV4T.XLS"}</definedName>
    <definedName name="cos" hidden="1">{"Bruto",#N/A,FALSE,"CONV3T.XLS";"Neto",#N/A,FALSE,"CONV3T.XLS";"UnoB",#N/A,FALSE,"CONV3T.XLS";"Bruto",#N/A,FALSE,"CONV4T.XLS";"Neto",#N/A,FALSE,"CONV4T.XLS";"UnoB",#N/A,FALSE,"CONV4T.XLS"}</definedName>
    <definedName name="COSTO">#N/A</definedName>
    <definedName name="CRI" localSheetId="3">[8]BANPRO99!#REF!</definedName>
    <definedName name="CRI" localSheetId="4">[8]BANPRO99!#REF!</definedName>
    <definedName name="CRI" localSheetId="5">[8]BANPRO99!#REF!</definedName>
    <definedName name="CRI" localSheetId="7">[8]BANPRO99!#REF!</definedName>
    <definedName name="CRI" localSheetId="8">[8]BANPRO99!#REF!</definedName>
    <definedName name="CRI">[8]BANPRO99!#REF!</definedName>
    <definedName name="criterios23" localSheetId="3">#REF!</definedName>
    <definedName name="criterios23" localSheetId="4">#REF!</definedName>
    <definedName name="criterios23" localSheetId="5">#REF!</definedName>
    <definedName name="criterios23" localSheetId="7">#REF!</definedName>
    <definedName name="criterios23" localSheetId="8">#REF!</definedName>
    <definedName name="criterios23">#REF!</definedName>
    <definedName name="Criterios25" localSheetId="3">#REF!</definedName>
    <definedName name="Criterios25" localSheetId="4">#REF!</definedName>
    <definedName name="Criterios25" localSheetId="5">#REF!</definedName>
    <definedName name="Criterios25" localSheetId="7">#REF!</definedName>
    <definedName name="Criterios25" localSheetId="8">#REF!</definedName>
    <definedName name="Criterios25">#REF!</definedName>
    <definedName name="Criterios33" localSheetId="3">#REF!</definedName>
    <definedName name="Criterios33" localSheetId="4">#REF!</definedName>
    <definedName name="Criterios33" localSheetId="5">#REF!</definedName>
    <definedName name="Criterios33" localSheetId="7">#REF!</definedName>
    <definedName name="Criterios33" localSheetId="8">#REF!</definedName>
    <definedName name="Criterios33">#REF!</definedName>
    <definedName name="CSCSDS" localSheetId="2" hidden="1">{"Bruto",#N/A,FALSE,"CONV3T.XLS";"Neto",#N/A,FALSE,"CONV3T.XLS";"UnoB",#N/A,FALSE,"CONV3T.XLS";"Bruto",#N/A,FALSE,"CONV4T.XLS";"Neto",#N/A,FALSE,"CONV4T.XLS";"UnoB",#N/A,FALSE,"CONV4T.XLS"}</definedName>
    <definedName name="CSCSDS" localSheetId="3" hidden="1">{"Bruto",#N/A,FALSE,"CONV3T.XLS";"Neto",#N/A,FALSE,"CONV3T.XLS";"UnoB",#N/A,FALSE,"CONV3T.XLS";"Bruto",#N/A,FALSE,"CONV4T.XLS";"Neto",#N/A,FALSE,"CONV4T.XLS";"UnoB",#N/A,FALSE,"CONV4T.XLS"}</definedName>
    <definedName name="CSCSDS" localSheetId="4" hidden="1">{"Bruto",#N/A,FALSE,"CONV3T.XLS";"Neto",#N/A,FALSE,"CONV3T.XLS";"UnoB",#N/A,FALSE,"CONV3T.XLS";"Bruto",#N/A,FALSE,"CONV4T.XLS";"Neto",#N/A,FALSE,"CONV4T.XLS";"UnoB",#N/A,FALSE,"CONV4T.XLS"}</definedName>
    <definedName name="CSCSDS" localSheetId="5" hidden="1">{"Bruto",#N/A,FALSE,"CONV3T.XLS";"Neto",#N/A,FALSE,"CONV3T.XLS";"UnoB",#N/A,FALSE,"CONV3T.XLS";"Bruto",#N/A,FALSE,"CONV4T.XLS";"Neto",#N/A,FALSE,"CONV4T.XLS";"UnoB",#N/A,FALSE,"CONV4T.XLS"}</definedName>
    <definedName name="CSCSDS" localSheetId="7" hidden="1">{"Bruto",#N/A,FALSE,"CONV3T.XLS";"Neto",#N/A,FALSE,"CONV3T.XLS";"UnoB",#N/A,FALSE,"CONV3T.XLS";"Bruto",#N/A,FALSE,"CONV4T.XLS";"Neto",#N/A,FALSE,"CONV4T.XLS";"UnoB",#N/A,FALSE,"CONV4T.XLS"}</definedName>
    <definedName name="CSCSDS" localSheetId="8" hidden="1">{"Bruto",#N/A,FALSE,"CONV3T.XLS";"Neto",#N/A,FALSE,"CONV3T.XLS";"UnoB",#N/A,FALSE,"CONV3T.XLS";"Bruto",#N/A,FALSE,"CONV4T.XLS";"Neto",#N/A,FALSE,"CONV4T.XLS";"UnoB",#N/A,FALSE,"CONV4T.XLS"}</definedName>
    <definedName name="CSCSDS" hidden="1">{"Bruto",#N/A,FALSE,"CONV3T.XLS";"Neto",#N/A,FALSE,"CONV3T.XLS";"UnoB",#N/A,FALSE,"CONV3T.XLS";"Bruto",#N/A,FALSE,"CONV4T.XLS";"Neto",#N/A,FALSE,"CONV4T.XLS";"UnoB",#N/A,FALSE,"CONV4T.XLS"}</definedName>
    <definedName name="cuad" localSheetId="3">#REF!</definedName>
    <definedName name="cuad" localSheetId="4">#REF!</definedName>
    <definedName name="cuad" localSheetId="5">#REF!</definedName>
    <definedName name="cuad" localSheetId="7">#REF!</definedName>
    <definedName name="cuad" localSheetId="8">#REF!</definedName>
    <definedName name="cuad">#REF!</definedName>
    <definedName name="CUAD179" localSheetId="3">#REF!</definedName>
    <definedName name="CUAD179" localSheetId="4">#REF!</definedName>
    <definedName name="CUAD179" localSheetId="5">#REF!</definedName>
    <definedName name="CUAD179" localSheetId="7">#REF!</definedName>
    <definedName name="CUAD179" localSheetId="8">#REF!</definedName>
    <definedName name="CUAD179">#REF!</definedName>
    <definedName name="CUAD179A" localSheetId="3">#REF!</definedName>
    <definedName name="CUAD179A" localSheetId="4">#REF!</definedName>
    <definedName name="CUAD179A" localSheetId="5">#REF!</definedName>
    <definedName name="CUAD179A" localSheetId="7">#REF!</definedName>
    <definedName name="CUAD179A" localSheetId="8">#REF!</definedName>
    <definedName name="CUAD179A">#REF!</definedName>
    <definedName name="CUAD180" localSheetId="3">#REF!</definedName>
    <definedName name="CUAD180" localSheetId="4">#REF!</definedName>
    <definedName name="CUAD180" localSheetId="5">#REF!</definedName>
    <definedName name="CUAD180" localSheetId="7">#REF!</definedName>
    <definedName name="CUAD180" localSheetId="8">#REF!</definedName>
    <definedName name="CUAD180">#REF!</definedName>
    <definedName name="Cuadro16511" localSheetId="3">'[21]Ingresos serie'!#REF!</definedName>
    <definedName name="Cuadro16511" localSheetId="4">'[21]Ingresos serie'!#REF!</definedName>
    <definedName name="Cuadro16511" localSheetId="5">'[22]Ingresos serie'!#REF!</definedName>
    <definedName name="Cuadro16511" localSheetId="7">'[21]Ingresos serie'!#REF!</definedName>
    <definedName name="Cuadro16511" localSheetId="8">'[21]Ingresos serie'!#REF!</definedName>
    <definedName name="Cuadro16511">'[21]Ingresos serie'!#REF!</definedName>
    <definedName name="Cuadro18521" localSheetId="3">#REF!</definedName>
    <definedName name="Cuadro18521" localSheetId="4">#REF!</definedName>
    <definedName name="Cuadro18521" localSheetId="5">#REF!</definedName>
    <definedName name="Cuadro18521" localSheetId="7">#REF!</definedName>
    <definedName name="Cuadro18521" localSheetId="8">#REF!</definedName>
    <definedName name="Cuadro18521">#REF!</definedName>
    <definedName name="Cuadro19522" localSheetId="3">#REF!</definedName>
    <definedName name="Cuadro19522" localSheetId="4">#REF!</definedName>
    <definedName name="Cuadro19522" localSheetId="5">#REF!</definedName>
    <definedName name="Cuadro19522" localSheetId="7">#REF!</definedName>
    <definedName name="Cuadro19522" localSheetId="8">#REF!</definedName>
    <definedName name="Cuadro19522">#REF!</definedName>
    <definedName name="Cuadro20523" localSheetId="3">'[23]20-5.2.3'!#REF!</definedName>
    <definedName name="Cuadro20523" localSheetId="4">'[23]20-5.2.3'!#REF!</definedName>
    <definedName name="Cuadro20523" localSheetId="5">'[23]20-5.2.3'!#REF!</definedName>
    <definedName name="Cuadro20523" localSheetId="7">'[23]20-5.2.3'!#REF!</definedName>
    <definedName name="Cuadro20523" localSheetId="8">'[23]20-5.2.3'!#REF!</definedName>
    <definedName name="Cuadro20523">'[23]20-5.2.3'!#REF!</definedName>
    <definedName name="cUADRO26529CR" localSheetId="3">#REF!</definedName>
    <definedName name="cUADRO26529CR" localSheetId="4">#REF!</definedName>
    <definedName name="cUADRO26529CR" localSheetId="5">#REF!</definedName>
    <definedName name="cUADRO26529CR" localSheetId="7">#REF!</definedName>
    <definedName name="cUADRO26529CR" localSheetId="8">#REF!</definedName>
    <definedName name="cUADRO26529CR">#REF!</definedName>
    <definedName name="Cuadro30611">'[23]30-6.1.1'!$B$65:$M$120</definedName>
    <definedName name="Cuadro31613" localSheetId="3">#REF!</definedName>
    <definedName name="Cuadro31613" localSheetId="4">#REF!</definedName>
    <definedName name="Cuadro31613" localSheetId="5">#REF!</definedName>
    <definedName name="Cuadro31613" localSheetId="7">#REF!</definedName>
    <definedName name="Cuadro31613" localSheetId="8">#REF!</definedName>
    <definedName name="Cuadro31613">#REF!</definedName>
    <definedName name="Cuadro33621" localSheetId="3">#REF!</definedName>
    <definedName name="Cuadro33621" localSheetId="4">#REF!</definedName>
    <definedName name="Cuadro33621" localSheetId="5">#REF!</definedName>
    <definedName name="Cuadro33621" localSheetId="7">#REF!</definedName>
    <definedName name="Cuadro33621" localSheetId="8">#REF!</definedName>
    <definedName name="Cuadro33621">#REF!</definedName>
    <definedName name="cuotasem">'[6]Régimen financiero'!$E$3</definedName>
    <definedName name="DatodRamoUR" localSheetId="5">[24]DatosRamoUrEconomica!$A$1:$F$65536</definedName>
    <definedName name="DatodRamoUR">[24]DatosRamoUrEconomica!$A$1:$F$65536</definedName>
    <definedName name="Datos" localSheetId="3">#REF!</definedName>
    <definedName name="Datos" localSheetId="4">#REF!</definedName>
    <definedName name="Datos" localSheetId="5">#REF!</definedName>
    <definedName name="Datos" localSheetId="7">#REF!</definedName>
    <definedName name="Datos" localSheetId="8">#REF!</definedName>
    <definedName name="Datos">#REF!</definedName>
    <definedName name="Datos_08_09_ServiciosPersonales" localSheetId="3">#REF!</definedName>
    <definedName name="Datos_08_09_ServiciosPersonales" localSheetId="4">#REF!</definedName>
    <definedName name="Datos_08_09_ServiciosPersonales" localSheetId="5">#REF!</definedName>
    <definedName name="Datos_08_09_ServiciosPersonales" localSheetId="7">#REF!</definedName>
    <definedName name="Datos_08_09_ServiciosPersonales" localSheetId="8">#REF!</definedName>
    <definedName name="Datos_08_09_ServiciosPersonales">#REF!</definedName>
    <definedName name="Datos_CRC">[25]Hoja1!$A$5:$D$45</definedName>
    <definedName name="Datos_Servicios_Personales" localSheetId="3">#REF!</definedName>
    <definedName name="Datos_Servicios_Personales" localSheetId="4">#REF!</definedName>
    <definedName name="Datos_Servicios_Personales" localSheetId="5">#REF!</definedName>
    <definedName name="Datos_Servicios_Personales" localSheetId="7">#REF!</definedName>
    <definedName name="Datos_Servicios_Personales" localSheetId="8">#REF!</definedName>
    <definedName name="Datos_Servicios_Personales">#REF!</definedName>
    <definedName name="datosb" localSheetId="3">#REF!</definedName>
    <definedName name="datosb" localSheetId="4">#REF!</definedName>
    <definedName name="datosb" localSheetId="5">#REF!</definedName>
    <definedName name="datosb" localSheetId="7">#REF!</definedName>
    <definedName name="datosb" localSheetId="8">#REF!</definedName>
    <definedName name="datosb">#REF!</definedName>
    <definedName name="DatosEconomica" localSheetId="3">#REF!</definedName>
    <definedName name="DatosEconomica" localSheetId="4">#REF!</definedName>
    <definedName name="DatosEconomica" localSheetId="5">#REF!</definedName>
    <definedName name="DatosEconomica" localSheetId="7">#REF!</definedName>
    <definedName name="DatosEconomica" localSheetId="8">#REF!</definedName>
    <definedName name="DatosEconomica">#REF!</definedName>
    <definedName name="DatosGrupoyModPp" localSheetId="3">#REF!</definedName>
    <definedName name="DatosGrupoyModPp" localSheetId="4">#REF!</definedName>
    <definedName name="DatosGrupoyModPp" localSheetId="5">#REF!</definedName>
    <definedName name="DatosGrupoyModPp" localSheetId="7">#REF!</definedName>
    <definedName name="DatosGrupoyModPp" localSheetId="8">#REF!</definedName>
    <definedName name="DatosGrupoyModPp">#REF!</definedName>
    <definedName name="DatosporProgPresupuestario" localSheetId="3">#REF!</definedName>
    <definedName name="DatosporProgPresupuestario" localSheetId="4">#REF!</definedName>
    <definedName name="DatosporProgPresupuestario" localSheetId="5">#REF!</definedName>
    <definedName name="DatosporProgPresupuestario" localSheetId="7">#REF!</definedName>
    <definedName name="DatosporProgPresupuestario" localSheetId="8">#REF!</definedName>
    <definedName name="DatosporProgPresupuestario">#REF!</definedName>
    <definedName name="DatosRamoFunción" localSheetId="3">#REF!</definedName>
    <definedName name="DatosRamoFunción" localSheetId="4">#REF!</definedName>
    <definedName name="DatosRamoFunción" localSheetId="5">#REF!</definedName>
    <definedName name="DatosRamoFunción" localSheetId="7">#REF!</definedName>
    <definedName name="DatosRamoFunción" localSheetId="8">#REF!</definedName>
    <definedName name="DatosRamoFunción">#REF!</definedName>
    <definedName name="DatosRamoUR" localSheetId="3">#REF!</definedName>
    <definedName name="DatosRamoUR" localSheetId="4">#REF!</definedName>
    <definedName name="DatosRamoUR" localSheetId="5">#REF!</definedName>
    <definedName name="DatosRamoUR" localSheetId="7">#REF!</definedName>
    <definedName name="DatosRamoUR" localSheetId="8">#REF!</definedName>
    <definedName name="DatosRamoUR">#REF!</definedName>
    <definedName name="DCXCZXCZXCXCZ" localSheetId="2" hidden="1">{"Bruto",#N/A,FALSE,"CONV3T.XLS";"Neto",#N/A,FALSE,"CONV3T.XLS";"UnoB",#N/A,FALSE,"CONV3T.XLS";"Bruto",#N/A,FALSE,"CONV4T.XLS";"Neto",#N/A,FALSE,"CONV4T.XLS";"UnoB",#N/A,FALSE,"CONV4T.XLS"}</definedName>
    <definedName name="DCXCZXCZXCXCZ" localSheetId="3" hidden="1">{"Bruto",#N/A,FALSE,"CONV3T.XLS";"Neto",#N/A,FALSE,"CONV3T.XLS";"UnoB",#N/A,FALSE,"CONV3T.XLS";"Bruto",#N/A,FALSE,"CONV4T.XLS";"Neto",#N/A,FALSE,"CONV4T.XLS";"UnoB",#N/A,FALSE,"CONV4T.XLS"}</definedName>
    <definedName name="DCXCZXCZXCXCZ" localSheetId="4" hidden="1">{"Bruto",#N/A,FALSE,"CONV3T.XLS";"Neto",#N/A,FALSE,"CONV3T.XLS";"UnoB",#N/A,FALSE,"CONV3T.XLS";"Bruto",#N/A,FALSE,"CONV4T.XLS";"Neto",#N/A,FALSE,"CONV4T.XLS";"UnoB",#N/A,FALSE,"CONV4T.XLS"}</definedName>
    <definedName name="DCXCZXCZXCXCZ" localSheetId="5" hidden="1">{"Bruto",#N/A,FALSE,"CONV3T.XLS";"Neto",#N/A,FALSE,"CONV3T.XLS";"UnoB",#N/A,FALSE,"CONV3T.XLS";"Bruto",#N/A,FALSE,"CONV4T.XLS";"Neto",#N/A,FALSE,"CONV4T.XLS";"UnoB",#N/A,FALSE,"CONV4T.XLS"}</definedName>
    <definedName name="DCXCZXCZXCXCZ" localSheetId="7" hidden="1">{"Bruto",#N/A,FALSE,"CONV3T.XLS";"Neto",#N/A,FALSE,"CONV3T.XLS";"UnoB",#N/A,FALSE,"CONV3T.XLS";"Bruto",#N/A,FALSE,"CONV4T.XLS";"Neto",#N/A,FALSE,"CONV4T.XLS";"UnoB",#N/A,FALSE,"CONV4T.XLS"}</definedName>
    <definedName name="DCXCZXCZXCXCZ" localSheetId="8" hidden="1">{"Bruto",#N/A,FALSE,"CONV3T.XLS";"Neto",#N/A,FALSE,"CONV3T.XLS";"UnoB",#N/A,FALSE,"CONV3T.XLS";"Bruto",#N/A,FALSE,"CONV4T.XLS";"Neto",#N/A,FALSE,"CONV4T.XLS";"UnoB",#N/A,FALSE,"CONV4T.XLS"}</definedName>
    <definedName name="DCXCZXCZXCXCZ" hidden="1">{"Bruto",#N/A,FALSE,"CONV3T.XLS";"Neto",#N/A,FALSE,"CONV3T.XLS";"UnoB",#N/A,FALSE,"CONV3T.XLS";"Bruto",#N/A,FALSE,"CONV4T.XLS";"Neto",#N/A,FALSE,"CONV4T.XLS";"UnoB",#N/A,FALSE,"CONV4T.XLS"}</definedName>
    <definedName name="ddd" localSheetId="3">[1]!AGO&amp;[1]!SEP&amp;[1]!OCT&amp;[1]!NOV&amp;[1]!DIC</definedName>
    <definedName name="ddd" localSheetId="5">[1]!AGO&amp;[1]!SEP&amp;[1]!OCT&amp;[1]!NOV&amp;[1]!DIC</definedName>
    <definedName name="ddd">[2]!AGO&amp;[2]!SEP&amp;[2]!OCT&amp;[2]!NOV&amp;[2]!DIC</definedName>
    <definedName name="dddd" localSheetId="3">#REF!</definedName>
    <definedName name="dddd" localSheetId="4">#REF!</definedName>
    <definedName name="dddd" localSheetId="5">#REF!</definedName>
    <definedName name="dddd" localSheetId="7">#REF!</definedName>
    <definedName name="dddd" localSheetId="8">#REF!</definedName>
    <definedName name="dddd">#REF!</definedName>
    <definedName name="ddddd">[26]Clas_Econ!$B$2:$M$25</definedName>
    <definedName name="defi" localSheetId="3">[1]!AGO&amp;[1]!SEP&amp;[1]!OCT&amp;[1]!NOV&amp;[1]!DIC</definedName>
    <definedName name="defi" localSheetId="5">[1]!AGO&amp;[1]!SEP&amp;[1]!OCT&amp;[1]!NOV&amp;[1]!DIC</definedName>
    <definedName name="defi">[2]!AGO&amp;[2]!SEP&amp;[2]!OCT&amp;[2]!NOV&amp;[2]!DIC</definedName>
    <definedName name="DEFICIT4" localSheetId="3">#REF!</definedName>
    <definedName name="DEFICIT4" localSheetId="4">#REF!</definedName>
    <definedName name="DEFICIT4" localSheetId="5">#REF!</definedName>
    <definedName name="DEFICIT4" localSheetId="7">#REF!</definedName>
    <definedName name="DEFICIT4" localSheetId="8">#REF!</definedName>
    <definedName name="DEFICIT4">#REF!</definedName>
    <definedName name="dfd">[27]Presupuesto!$T$1:$T$65536</definedName>
    <definedName name="dfhzsdgzsd" localSheetId="3">[1]!AGO&amp;[1]!SEP&amp;[1]!OCT&amp;[1]!NOV&amp;[1]!DIC</definedName>
    <definedName name="dfhzsdgzsd" localSheetId="5">[1]!AGO&amp;[1]!SEP&amp;[1]!OCT&amp;[1]!NOV&amp;[1]!DIC</definedName>
    <definedName name="dfhzsdgzsd">[2]!AGO&amp;[2]!SEP&amp;[2]!OCT&amp;[2]!NOV&amp;[2]!DIC</definedName>
    <definedName name="DIC">"; DICIEMBRE.- "&amp;TEXT([10]edofza12!$C$24,"#,##0")</definedName>
    <definedName name="DIFERENCIAS">#N/A</definedName>
    <definedName name="direccion">'[28]ADEC II'!$B$9</definedName>
    <definedName name="directo" localSheetId="3">#REF!</definedName>
    <definedName name="directo" localSheetId="4">#REF!</definedName>
    <definedName name="directo" localSheetId="5">#REF!</definedName>
    <definedName name="directo" localSheetId="7">#REF!</definedName>
    <definedName name="directo" localSheetId="8">#REF!</definedName>
    <definedName name="directo">#REF!</definedName>
    <definedName name="directo03" localSheetId="3">#REF!</definedName>
    <definedName name="directo03" localSheetId="4">#REF!</definedName>
    <definedName name="directo03" localSheetId="5">#REF!</definedName>
    <definedName name="directo03" localSheetId="7">#REF!</definedName>
    <definedName name="directo03" localSheetId="8">#REF!</definedName>
    <definedName name="directo03">#REF!</definedName>
    <definedName name="directoc03" localSheetId="3">#REF!</definedName>
    <definedName name="directoc03" localSheetId="4">#REF!</definedName>
    <definedName name="directoc03" localSheetId="5">#REF!</definedName>
    <definedName name="directoc03" localSheetId="7">#REF!</definedName>
    <definedName name="directoc03" localSheetId="8">#REF!</definedName>
    <definedName name="directoc03">#REF!</definedName>
    <definedName name="directoppef" localSheetId="3">#REF!</definedName>
    <definedName name="directoppef" localSheetId="4">#REF!</definedName>
    <definedName name="directoppef" localSheetId="5">#REF!</definedName>
    <definedName name="directoppef" localSheetId="7">#REF!</definedName>
    <definedName name="directoppef" localSheetId="8">#REF!</definedName>
    <definedName name="directoppef">#REF!</definedName>
    <definedName name="DOS" localSheetId="2" hidden="1">{"Bruto",#N/A,FALSE,"CONV3T.XLS";"Neto",#N/A,FALSE,"CONV3T.XLS";"UnoB",#N/A,FALSE,"CONV3T.XLS";"Bruto",#N/A,FALSE,"CONV4T.XLS";"Neto",#N/A,FALSE,"CONV4T.XLS";"UnoB",#N/A,FALSE,"CONV4T.XLS"}</definedName>
    <definedName name="DOS" localSheetId="3" hidden="1">{"Bruto",#N/A,FALSE,"CONV3T.XLS";"Neto",#N/A,FALSE,"CONV3T.XLS";"UnoB",#N/A,FALSE,"CONV3T.XLS";"Bruto",#N/A,FALSE,"CONV4T.XLS";"Neto",#N/A,FALSE,"CONV4T.XLS";"UnoB",#N/A,FALSE,"CONV4T.XLS"}</definedName>
    <definedName name="DOS" localSheetId="4" hidden="1">{"Bruto",#N/A,FALSE,"CONV3T.XLS";"Neto",#N/A,FALSE,"CONV3T.XLS";"UnoB",#N/A,FALSE,"CONV3T.XLS";"Bruto",#N/A,FALSE,"CONV4T.XLS";"Neto",#N/A,FALSE,"CONV4T.XLS";"UnoB",#N/A,FALSE,"CONV4T.XLS"}</definedName>
    <definedName name="DOS" localSheetId="5" hidden="1">{"Bruto",#N/A,FALSE,"CONV3T.XLS";"Neto",#N/A,FALSE,"CONV3T.XLS";"UnoB",#N/A,FALSE,"CONV3T.XLS";"Bruto",#N/A,FALSE,"CONV4T.XLS";"Neto",#N/A,FALSE,"CONV4T.XLS";"UnoB",#N/A,FALSE,"CONV4T.XLS"}</definedName>
    <definedName name="DOS" localSheetId="7" hidden="1">{"Bruto",#N/A,FALSE,"CONV3T.XLS";"Neto",#N/A,FALSE,"CONV3T.XLS";"UnoB",#N/A,FALSE,"CONV3T.XLS";"Bruto",#N/A,FALSE,"CONV4T.XLS";"Neto",#N/A,FALSE,"CONV4T.XLS";"UnoB",#N/A,FALSE,"CONV4T.XLS"}</definedName>
    <definedName name="DOS" localSheetId="8" hidden="1">{"Bruto",#N/A,FALSE,"CONV3T.XLS";"Neto",#N/A,FALSE,"CONV3T.XLS";"UnoB",#N/A,FALSE,"CONV3T.XLS";"Bruto",#N/A,FALSE,"CONV4T.XLS";"Neto",#N/A,FALSE,"CONV4T.XLS";"UnoB",#N/A,FALSE,"CONV4T.XLS"}</definedName>
    <definedName name="DOS" hidden="1">{"Bruto",#N/A,FALSE,"CONV3T.XLS";"Neto",#N/A,FALSE,"CONV3T.XLS";"UnoB",#N/A,FALSE,"CONV3T.XLS";"Bruto",#N/A,FALSE,"CONV4T.XLS";"Neto",#N/A,FALSE,"CONV4T.XLS";"UnoB",#N/A,FALSE,"CONV4T.XLS"}</definedName>
    <definedName name="ds" localSheetId="8">'[3]Mod Eco Controlados 99'!#REF!</definedName>
    <definedName name="ds">'[3]Mod Eco Controlados 99'!#REF!</definedName>
    <definedName name="ECOADV" localSheetId="3">#REF!</definedName>
    <definedName name="ECOADV" localSheetId="4">#REF!</definedName>
    <definedName name="ECOADV" localSheetId="5">#REF!</definedName>
    <definedName name="ECOADV" localSheetId="7">#REF!</definedName>
    <definedName name="ECOADV" localSheetId="8">#REF!</definedName>
    <definedName name="ECOADV">#REF!</definedName>
    <definedName name="ECOADV1" localSheetId="3">#REF!</definedName>
    <definedName name="ECOADV1" localSheetId="4">#REF!</definedName>
    <definedName name="ECOADV1" localSheetId="5">#REF!</definedName>
    <definedName name="ECOADV1" localSheetId="7">#REF!</definedName>
    <definedName name="ECOADV1" localSheetId="8">#REF!</definedName>
    <definedName name="ECOADV1">#REF!</definedName>
    <definedName name="ECPD02">[29]ECPD!$F$2:$I$29</definedName>
    <definedName name="ECPD1">[29]ECPD!$A$2:$E$1001</definedName>
    <definedName name="ecpi" localSheetId="3">#REF!</definedName>
    <definedName name="ecpi" localSheetId="4">#REF!</definedName>
    <definedName name="ecpi" localSheetId="5">#REF!</definedName>
    <definedName name="ecpi" localSheetId="7">#REF!</definedName>
    <definedName name="ecpi" localSheetId="8">#REF!</definedName>
    <definedName name="ecpi">#REF!</definedName>
    <definedName name="ecpi03" localSheetId="3">#REF!</definedName>
    <definedName name="ecpi03" localSheetId="4">#REF!</definedName>
    <definedName name="ecpi03" localSheetId="5">#REF!</definedName>
    <definedName name="ecpi03" localSheetId="7">#REF!</definedName>
    <definedName name="ecpi03" localSheetId="8">#REF!</definedName>
    <definedName name="ecpi03">#REF!</definedName>
    <definedName name="ecpic03" localSheetId="3">#REF!</definedName>
    <definedName name="ecpic03" localSheetId="4">#REF!</definedName>
    <definedName name="ecpic03" localSheetId="5">#REF!</definedName>
    <definedName name="ecpic03" localSheetId="7">#REF!</definedName>
    <definedName name="ecpic03" localSheetId="8">#REF!</definedName>
    <definedName name="ecpic03">#REF!</definedName>
    <definedName name="ecpippef" localSheetId="3">#REF!</definedName>
    <definedName name="ecpippef" localSheetId="4">#REF!</definedName>
    <definedName name="ecpippef" localSheetId="5">#REF!</definedName>
    <definedName name="ecpippef" localSheetId="7">#REF!</definedName>
    <definedName name="ecpippef" localSheetId="8">#REF!</definedName>
    <definedName name="ecpippef">#REF!</definedName>
    <definedName name="EEE" localSheetId="2" hidden="1">{"Bruto",#N/A,FALSE,"CONV3T.XLS";"Neto",#N/A,FALSE,"CONV3T.XLS";"UnoB",#N/A,FALSE,"CONV3T.XLS";"Bruto",#N/A,FALSE,"CONV4T.XLS";"Neto",#N/A,FALSE,"CONV4T.XLS";"UnoB",#N/A,FALSE,"CONV4T.XLS"}</definedName>
    <definedName name="EEE" localSheetId="3" hidden="1">{"Bruto",#N/A,FALSE,"CONV3T.XLS";"Neto",#N/A,FALSE,"CONV3T.XLS";"UnoB",#N/A,FALSE,"CONV3T.XLS";"Bruto",#N/A,FALSE,"CONV4T.XLS";"Neto",#N/A,FALSE,"CONV4T.XLS";"UnoB",#N/A,FALSE,"CONV4T.XLS"}</definedName>
    <definedName name="EEE" localSheetId="4" hidden="1">{"Bruto",#N/A,FALSE,"CONV3T.XLS";"Neto",#N/A,FALSE,"CONV3T.XLS";"UnoB",#N/A,FALSE,"CONV3T.XLS";"Bruto",#N/A,FALSE,"CONV4T.XLS";"Neto",#N/A,FALSE,"CONV4T.XLS";"UnoB",#N/A,FALSE,"CONV4T.XLS"}</definedName>
    <definedName name="EEE" localSheetId="5" hidden="1">{"Bruto",#N/A,FALSE,"CONV3T.XLS";"Neto",#N/A,FALSE,"CONV3T.XLS";"UnoB",#N/A,FALSE,"CONV3T.XLS";"Bruto",#N/A,FALSE,"CONV4T.XLS";"Neto",#N/A,FALSE,"CONV4T.XLS";"UnoB",#N/A,FALSE,"CONV4T.XLS"}</definedName>
    <definedName name="EEE" localSheetId="7" hidden="1">{"Bruto",#N/A,FALSE,"CONV3T.XLS";"Neto",#N/A,FALSE,"CONV3T.XLS";"UnoB",#N/A,FALSE,"CONV3T.XLS";"Bruto",#N/A,FALSE,"CONV4T.XLS";"Neto",#N/A,FALSE,"CONV4T.XLS";"UnoB",#N/A,FALSE,"CONV4T.XLS"}</definedName>
    <definedName name="EEE" localSheetId="8" hidden="1">{"Bruto",#N/A,FALSE,"CONV3T.XLS";"Neto",#N/A,FALSE,"CONV3T.XLS";"UnoB",#N/A,FALSE,"CONV3T.XLS";"Bruto",#N/A,FALSE,"CONV4T.XLS";"Neto",#N/A,FALSE,"CONV4T.XLS";"UnoB",#N/A,FALSE,"CONV4T.XLS"}</definedName>
    <definedName name="EEE" hidden="1">{"Bruto",#N/A,FALSE,"CONV3T.XLS";"Neto",#N/A,FALSE,"CONV3T.XLS";"UnoB",#N/A,FALSE,"CONV3T.XLS";"Bruto",#N/A,FALSE,"CONV4T.XLS";"Neto",#N/A,FALSE,"CONV4T.XLS";"UnoB",#N/A,FALSE,"CONV4T.XLS"}</definedName>
    <definedName name="eeee2" localSheetId="2" hidden="1">{"Bruto",#N/A,FALSE,"CONV3T.XLS";"Neto",#N/A,FALSE,"CONV3T.XLS";"UnoB",#N/A,FALSE,"CONV3T.XLS";"Bruto",#N/A,FALSE,"CONV4T.XLS";"Neto",#N/A,FALSE,"CONV4T.XLS";"UnoB",#N/A,FALSE,"CONV4T.XLS"}</definedName>
    <definedName name="eeee2" localSheetId="3" hidden="1">{"Bruto",#N/A,FALSE,"CONV3T.XLS";"Neto",#N/A,FALSE,"CONV3T.XLS";"UnoB",#N/A,FALSE,"CONV3T.XLS";"Bruto",#N/A,FALSE,"CONV4T.XLS";"Neto",#N/A,FALSE,"CONV4T.XLS";"UnoB",#N/A,FALSE,"CONV4T.XLS"}</definedName>
    <definedName name="eeee2" localSheetId="4" hidden="1">{"Bruto",#N/A,FALSE,"CONV3T.XLS";"Neto",#N/A,FALSE,"CONV3T.XLS";"UnoB",#N/A,FALSE,"CONV3T.XLS";"Bruto",#N/A,FALSE,"CONV4T.XLS";"Neto",#N/A,FALSE,"CONV4T.XLS";"UnoB",#N/A,FALSE,"CONV4T.XLS"}</definedName>
    <definedName name="eeee2" localSheetId="5" hidden="1">{"Bruto",#N/A,FALSE,"CONV3T.XLS";"Neto",#N/A,FALSE,"CONV3T.XLS";"UnoB",#N/A,FALSE,"CONV3T.XLS";"Bruto",#N/A,FALSE,"CONV4T.XLS";"Neto",#N/A,FALSE,"CONV4T.XLS";"UnoB",#N/A,FALSE,"CONV4T.XLS"}</definedName>
    <definedName name="eeee2" localSheetId="7" hidden="1">{"Bruto",#N/A,FALSE,"CONV3T.XLS";"Neto",#N/A,FALSE,"CONV3T.XLS";"UnoB",#N/A,FALSE,"CONV3T.XLS";"Bruto",#N/A,FALSE,"CONV4T.XLS";"Neto",#N/A,FALSE,"CONV4T.XLS";"UnoB",#N/A,FALSE,"CONV4T.XLS"}</definedName>
    <definedName name="eeee2" localSheetId="8" hidden="1">{"Bruto",#N/A,FALSE,"CONV3T.XLS";"Neto",#N/A,FALSE,"CONV3T.XLS";"UnoB",#N/A,FALSE,"CONV3T.XLS";"Bruto",#N/A,FALSE,"CONV4T.XLS";"Neto",#N/A,FALSE,"CONV4T.XLS";"UnoB",#N/A,FALSE,"CONV4T.XLS"}</definedName>
    <definedName name="eeee2" hidden="1">{"Bruto",#N/A,FALSE,"CONV3T.XLS";"Neto",#N/A,FALSE,"CONV3T.XLS";"UnoB",#N/A,FALSE,"CONV3T.XLS";"Bruto",#N/A,FALSE,"CONV4T.XLS";"Neto",#N/A,FALSE,"CONV4T.XLS";"UnoB",#N/A,FALSE,"CONV4T.XLS"}</definedName>
    <definedName name="EEEEE" localSheetId="2" hidden="1">{"Bruto",#N/A,FALSE,"CONV3T.XLS";"Neto",#N/A,FALSE,"CONV3T.XLS";"UnoB",#N/A,FALSE,"CONV3T.XLS";"Bruto",#N/A,FALSE,"CONV4T.XLS";"Neto",#N/A,FALSE,"CONV4T.XLS";"UnoB",#N/A,FALSE,"CONV4T.XLS"}</definedName>
    <definedName name="EEEEE" localSheetId="3" hidden="1">{"Bruto",#N/A,FALSE,"CONV3T.XLS";"Neto",#N/A,FALSE,"CONV3T.XLS";"UnoB",#N/A,FALSE,"CONV3T.XLS";"Bruto",#N/A,FALSE,"CONV4T.XLS";"Neto",#N/A,FALSE,"CONV4T.XLS";"UnoB",#N/A,FALSE,"CONV4T.XLS"}</definedName>
    <definedName name="EEEEE" localSheetId="4" hidden="1">{"Bruto",#N/A,FALSE,"CONV3T.XLS";"Neto",#N/A,FALSE,"CONV3T.XLS";"UnoB",#N/A,FALSE,"CONV3T.XLS";"Bruto",#N/A,FALSE,"CONV4T.XLS";"Neto",#N/A,FALSE,"CONV4T.XLS";"UnoB",#N/A,FALSE,"CONV4T.XLS"}</definedName>
    <definedName name="EEEEE" localSheetId="5" hidden="1">{"Bruto",#N/A,FALSE,"CONV3T.XLS";"Neto",#N/A,FALSE,"CONV3T.XLS";"UnoB",#N/A,FALSE,"CONV3T.XLS";"Bruto",#N/A,FALSE,"CONV4T.XLS";"Neto",#N/A,FALSE,"CONV4T.XLS";"UnoB",#N/A,FALSE,"CONV4T.XLS"}</definedName>
    <definedName name="EEEEE" localSheetId="7" hidden="1">{"Bruto",#N/A,FALSE,"CONV3T.XLS";"Neto",#N/A,FALSE,"CONV3T.XLS";"UnoB",#N/A,FALSE,"CONV3T.XLS";"Bruto",#N/A,FALSE,"CONV4T.XLS";"Neto",#N/A,FALSE,"CONV4T.XLS";"UnoB",#N/A,FALSE,"CONV4T.XLS"}</definedName>
    <definedName name="EEEEE" localSheetId="8" hidden="1">{"Bruto",#N/A,FALSE,"CONV3T.XLS";"Neto",#N/A,FALSE,"CONV3T.XLS";"UnoB",#N/A,FALSE,"CONV3T.XLS";"Bruto",#N/A,FALSE,"CONV4T.XLS";"Neto",#N/A,FALSE,"CONV4T.XLS";"UnoB",#N/A,FALSE,"CONV4T.XLS"}</definedName>
    <definedName name="EEEEE" hidden="1">{"Bruto",#N/A,FALSE,"CONV3T.XLS";"Neto",#N/A,FALSE,"CONV3T.XLS";"UnoB",#N/A,FALSE,"CONV3T.XLS";"Bruto",#N/A,FALSE,"CONV4T.XLS";"Neto",#N/A,FALSE,"CONV4T.XLS";"UnoB",#N/A,FALSE,"CONV4T.XLS"}</definedName>
    <definedName name="EEEEEEEEEEE" localSheetId="2" hidden="1">{"Bruto",#N/A,FALSE,"CONV3T.XLS";"Neto",#N/A,FALSE,"CONV3T.XLS";"UnoB",#N/A,FALSE,"CONV3T.XLS";"Bruto",#N/A,FALSE,"CONV4T.XLS";"Neto",#N/A,FALSE,"CONV4T.XLS";"UnoB",#N/A,FALSE,"CONV4T.XLS"}</definedName>
    <definedName name="EEEEEEEEEEE" localSheetId="3" hidden="1">{"Bruto",#N/A,FALSE,"CONV3T.XLS";"Neto",#N/A,FALSE,"CONV3T.XLS";"UnoB",#N/A,FALSE,"CONV3T.XLS";"Bruto",#N/A,FALSE,"CONV4T.XLS";"Neto",#N/A,FALSE,"CONV4T.XLS";"UnoB",#N/A,FALSE,"CONV4T.XLS"}</definedName>
    <definedName name="EEEEEEEEEEE" localSheetId="4" hidden="1">{"Bruto",#N/A,FALSE,"CONV3T.XLS";"Neto",#N/A,FALSE,"CONV3T.XLS";"UnoB",#N/A,FALSE,"CONV3T.XLS";"Bruto",#N/A,FALSE,"CONV4T.XLS";"Neto",#N/A,FALSE,"CONV4T.XLS";"UnoB",#N/A,FALSE,"CONV4T.XLS"}</definedName>
    <definedName name="EEEEEEEEEEE" localSheetId="5" hidden="1">{"Bruto",#N/A,FALSE,"CONV3T.XLS";"Neto",#N/A,FALSE,"CONV3T.XLS";"UnoB",#N/A,FALSE,"CONV3T.XLS";"Bruto",#N/A,FALSE,"CONV4T.XLS";"Neto",#N/A,FALSE,"CONV4T.XLS";"UnoB",#N/A,FALSE,"CONV4T.XLS"}</definedName>
    <definedName name="EEEEEEEEEEE" localSheetId="7" hidden="1">{"Bruto",#N/A,FALSE,"CONV3T.XLS";"Neto",#N/A,FALSE,"CONV3T.XLS";"UnoB",#N/A,FALSE,"CONV3T.XLS";"Bruto",#N/A,FALSE,"CONV4T.XLS";"Neto",#N/A,FALSE,"CONV4T.XLS";"UnoB",#N/A,FALSE,"CONV4T.XLS"}</definedName>
    <definedName name="EEEEEEEEEEE" localSheetId="8" hidden="1">{"Bruto",#N/A,FALSE,"CONV3T.XLS";"Neto",#N/A,FALSE,"CONV3T.XLS";"UnoB",#N/A,FALSE,"CONV3T.XLS";"Bruto",#N/A,FALSE,"CONV4T.XLS";"Neto",#N/A,FALSE,"CONV4T.XLS";"UnoB",#N/A,FALSE,"CONV4T.XLS"}</definedName>
    <definedName name="EEEEEEEEEEE" hidden="1">{"Bruto",#N/A,FALSE,"CONV3T.XLS";"Neto",#N/A,FALSE,"CONV3T.XLS";"UnoB",#N/A,FALSE,"CONV3T.XLS";"Bruto",#N/A,FALSE,"CONV4T.XLS";"Neto",#N/A,FALSE,"CONV4T.XLS";"UnoB",#N/A,FALSE,"CONV4T.XLS"}</definedName>
    <definedName name="eeww" localSheetId="2" hidden="1">{"Bruto",#N/A,FALSE,"CONV3T.XLS";"Neto",#N/A,FALSE,"CONV3T.XLS";"UnoB",#N/A,FALSE,"CONV3T.XLS";"Bruto",#N/A,FALSE,"CONV4T.XLS";"Neto",#N/A,FALSE,"CONV4T.XLS";"UnoB",#N/A,FALSE,"CONV4T.XLS"}</definedName>
    <definedName name="eeww" localSheetId="3" hidden="1">{"Bruto",#N/A,FALSE,"CONV3T.XLS";"Neto",#N/A,FALSE,"CONV3T.XLS";"UnoB",#N/A,FALSE,"CONV3T.XLS";"Bruto",#N/A,FALSE,"CONV4T.XLS";"Neto",#N/A,FALSE,"CONV4T.XLS";"UnoB",#N/A,FALSE,"CONV4T.XLS"}</definedName>
    <definedName name="eeww" localSheetId="4" hidden="1">{"Bruto",#N/A,FALSE,"CONV3T.XLS";"Neto",#N/A,FALSE,"CONV3T.XLS";"UnoB",#N/A,FALSE,"CONV3T.XLS";"Bruto",#N/A,FALSE,"CONV4T.XLS";"Neto",#N/A,FALSE,"CONV4T.XLS";"UnoB",#N/A,FALSE,"CONV4T.XLS"}</definedName>
    <definedName name="eeww" localSheetId="5" hidden="1">{"Bruto",#N/A,FALSE,"CONV3T.XLS";"Neto",#N/A,FALSE,"CONV3T.XLS";"UnoB",#N/A,FALSE,"CONV3T.XLS";"Bruto",#N/A,FALSE,"CONV4T.XLS";"Neto",#N/A,FALSE,"CONV4T.XLS";"UnoB",#N/A,FALSE,"CONV4T.XLS"}</definedName>
    <definedName name="eeww" localSheetId="7" hidden="1">{"Bruto",#N/A,FALSE,"CONV3T.XLS";"Neto",#N/A,FALSE,"CONV3T.XLS";"UnoB",#N/A,FALSE,"CONV3T.XLS";"Bruto",#N/A,FALSE,"CONV4T.XLS";"Neto",#N/A,FALSE,"CONV4T.XLS";"UnoB",#N/A,FALSE,"CONV4T.XLS"}</definedName>
    <definedName name="eeww" localSheetId="8" hidden="1">{"Bruto",#N/A,FALSE,"CONV3T.XLS";"Neto",#N/A,FALSE,"CONV3T.XLS";"UnoB",#N/A,FALSE,"CONV3T.XLS";"Bruto",#N/A,FALSE,"CONV4T.XLS";"Neto",#N/A,FALSE,"CONV4T.XLS";"UnoB",#N/A,FALSE,"CONV4T.XLS"}</definedName>
    <definedName name="eeww" hidden="1">{"Bruto",#N/A,FALSE,"CONV3T.XLS";"Neto",#N/A,FALSE,"CONV3T.XLS";"UnoB",#N/A,FALSE,"CONV3T.XLS";"Bruto",#N/A,FALSE,"CONV4T.XLS";"Neto",#N/A,FALSE,"CONV4T.XLS";"UnoB",#N/A,FALSE,"CONV4T.XLS"}</definedName>
    <definedName name="EJEMP" localSheetId="2" hidden="1">{"Bruto",#N/A,FALSE,"CONV3T.XLS";"Neto",#N/A,FALSE,"CONV3T.XLS";"UnoB",#N/A,FALSE,"CONV3T.XLS";"Bruto",#N/A,FALSE,"CONV4T.XLS";"Neto",#N/A,FALSE,"CONV4T.XLS";"UnoB",#N/A,FALSE,"CONV4T.XLS"}</definedName>
    <definedName name="EJEMP" localSheetId="3" hidden="1">{"Bruto",#N/A,FALSE,"CONV3T.XLS";"Neto",#N/A,FALSE,"CONV3T.XLS";"UnoB",#N/A,FALSE,"CONV3T.XLS";"Bruto",#N/A,FALSE,"CONV4T.XLS";"Neto",#N/A,FALSE,"CONV4T.XLS";"UnoB",#N/A,FALSE,"CONV4T.XLS"}</definedName>
    <definedName name="EJEMP" localSheetId="4" hidden="1">{"Bruto",#N/A,FALSE,"CONV3T.XLS";"Neto",#N/A,FALSE,"CONV3T.XLS";"UnoB",#N/A,FALSE,"CONV3T.XLS";"Bruto",#N/A,FALSE,"CONV4T.XLS";"Neto",#N/A,FALSE,"CONV4T.XLS";"UnoB",#N/A,FALSE,"CONV4T.XLS"}</definedName>
    <definedName name="EJEMP" localSheetId="5" hidden="1">{"Bruto",#N/A,FALSE,"CONV3T.XLS";"Neto",#N/A,FALSE,"CONV3T.XLS";"UnoB",#N/A,FALSE,"CONV3T.XLS";"Bruto",#N/A,FALSE,"CONV4T.XLS";"Neto",#N/A,FALSE,"CONV4T.XLS";"UnoB",#N/A,FALSE,"CONV4T.XLS"}</definedName>
    <definedName name="EJEMP" localSheetId="7" hidden="1">{"Bruto",#N/A,FALSE,"CONV3T.XLS";"Neto",#N/A,FALSE,"CONV3T.XLS";"UnoB",#N/A,FALSE,"CONV3T.XLS";"Bruto",#N/A,FALSE,"CONV4T.XLS";"Neto",#N/A,FALSE,"CONV4T.XLS";"UnoB",#N/A,FALSE,"CONV4T.XLS"}</definedName>
    <definedName name="EJEMP" localSheetId="8" hidden="1">{"Bruto",#N/A,FALSE,"CONV3T.XLS";"Neto",#N/A,FALSE,"CONV3T.XLS";"UnoB",#N/A,FALSE,"CONV3T.XLS";"Bruto",#N/A,FALSE,"CONV4T.XLS";"Neto",#N/A,FALSE,"CONV4T.XLS";"UnoB",#N/A,FALSE,"CONV4T.XLS"}</definedName>
    <definedName name="EJEMP" hidden="1">{"Bruto",#N/A,FALSE,"CONV3T.XLS";"Neto",#N/A,FALSE,"CONV3T.XLS";"UnoB",#N/A,FALSE,"CONV3T.XLS";"Bruto",#N/A,FALSE,"CONV4T.XLS";"Neto",#N/A,FALSE,"CONV4T.XLS";"UnoB",#N/A,FALSE,"CONV4T.XLS"}</definedName>
    <definedName name="ENE">"ENERO.- "&amp;TEXT([10]edofza01!$C$24,"#,##0")</definedName>
    <definedName name="entidades2002" localSheetId="3">#REF!</definedName>
    <definedName name="entidades2002" localSheetId="4">#REF!</definedName>
    <definedName name="entidades2002" localSheetId="5">#REF!</definedName>
    <definedName name="entidades2002" localSheetId="7">#REF!</definedName>
    <definedName name="entidades2002" localSheetId="8">#REF!</definedName>
    <definedName name="entidades2002">#REF!</definedName>
    <definedName name="entidadescierre2003" localSheetId="3">#REF!</definedName>
    <definedName name="entidadescierre2003" localSheetId="4">#REF!</definedName>
    <definedName name="entidadescierre2003" localSheetId="5">#REF!</definedName>
    <definedName name="entidadescierre2003" localSheetId="7">#REF!</definedName>
    <definedName name="entidadescierre2003" localSheetId="8">#REF!</definedName>
    <definedName name="entidadescierre2003">#REF!</definedName>
    <definedName name="esc" localSheetId="2" hidden="1">{"Bruto",#N/A,FALSE,"CONV3T.XLS";"Neto",#N/A,FALSE,"CONV3T.XLS";"UnoB",#N/A,FALSE,"CONV3T.XLS";"Bruto",#N/A,FALSE,"CONV4T.XLS";"Neto",#N/A,FALSE,"CONV4T.XLS";"UnoB",#N/A,FALSE,"CONV4T.XLS"}</definedName>
    <definedName name="esc" localSheetId="3" hidden="1">{"Bruto",#N/A,FALSE,"CONV3T.XLS";"Neto",#N/A,FALSE,"CONV3T.XLS";"UnoB",#N/A,FALSE,"CONV3T.XLS";"Bruto",#N/A,FALSE,"CONV4T.XLS";"Neto",#N/A,FALSE,"CONV4T.XLS";"UnoB",#N/A,FALSE,"CONV4T.XLS"}</definedName>
    <definedName name="esc" localSheetId="4" hidden="1">{"Bruto",#N/A,FALSE,"CONV3T.XLS";"Neto",#N/A,FALSE,"CONV3T.XLS";"UnoB",#N/A,FALSE,"CONV3T.XLS";"Bruto",#N/A,FALSE,"CONV4T.XLS";"Neto",#N/A,FALSE,"CONV4T.XLS";"UnoB",#N/A,FALSE,"CONV4T.XLS"}</definedName>
    <definedName name="esc" localSheetId="5" hidden="1">{"Bruto",#N/A,FALSE,"CONV3T.XLS";"Neto",#N/A,FALSE,"CONV3T.XLS";"UnoB",#N/A,FALSE,"CONV3T.XLS";"Bruto",#N/A,FALSE,"CONV4T.XLS";"Neto",#N/A,FALSE,"CONV4T.XLS";"UnoB",#N/A,FALSE,"CONV4T.XLS"}</definedName>
    <definedName name="esc" localSheetId="7" hidden="1">{"Bruto",#N/A,FALSE,"CONV3T.XLS";"Neto",#N/A,FALSE,"CONV3T.XLS";"UnoB",#N/A,FALSE,"CONV3T.XLS";"Bruto",#N/A,FALSE,"CONV4T.XLS";"Neto",#N/A,FALSE,"CONV4T.XLS";"UnoB",#N/A,FALSE,"CONV4T.XLS"}</definedName>
    <definedName name="esc" localSheetId="8" hidden="1">{"Bruto",#N/A,FALSE,"CONV3T.XLS";"Neto",#N/A,FALSE,"CONV3T.XLS";"UnoB",#N/A,FALSE,"CONV3T.XLS";"Bruto",#N/A,FALSE,"CONV4T.XLS";"Neto",#N/A,FALSE,"CONV4T.XLS";"UnoB",#N/A,FALSE,"CONV4T.XLS"}</definedName>
    <definedName name="esc" hidden="1">{"Bruto",#N/A,FALSE,"CONV3T.XLS";"Neto",#N/A,FALSE,"CONV3T.XLS";"UnoB",#N/A,FALSE,"CONV3T.XLS";"Bruto",#N/A,FALSE,"CONV4T.XLS";"Neto",#N/A,FALSE,"CONV4T.XLS";"UnoB",#N/A,FALSE,"CONV4T.XLS"}</definedName>
    <definedName name="EYM" localSheetId="3">[8]BANPRO99!#REF!</definedName>
    <definedName name="EYM" localSheetId="4">[8]BANPRO99!#REF!</definedName>
    <definedName name="EYM" localSheetId="5">[8]BANPRO99!#REF!</definedName>
    <definedName name="EYM" localSheetId="7">[8]BANPRO99!#REF!</definedName>
    <definedName name="EYM" localSheetId="8">[8]BANPRO99!#REF!</definedName>
    <definedName name="EYM">[8]BANPRO99!#REF!</definedName>
    <definedName name="familias" localSheetId="3">#REF!</definedName>
    <definedName name="familias" localSheetId="4">#REF!</definedName>
    <definedName name="familias" localSheetId="5">#REF!</definedName>
    <definedName name="familias" localSheetId="7">#REF!</definedName>
    <definedName name="familias" localSheetId="8">#REF!</definedName>
    <definedName name="familias">#REF!</definedName>
    <definedName name="fd" localSheetId="3">[1]!OCT&amp;[1]!NOV&amp;[1]!DIC</definedName>
    <definedName name="fd" localSheetId="5">[1]!OCT&amp;[1]!NOV&amp;[1]!DIC</definedName>
    <definedName name="fd">[2]!OCT&amp;[2]!NOV&amp;[2]!DIC</definedName>
    <definedName name="FEB">"; FEBRERO.- "&amp;TEXT([10]edofza02!$C$24,"#,##0")</definedName>
    <definedName name="FECHA">[5]CONTROL!$A$1</definedName>
    <definedName name="federalizado" localSheetId="3">#REF!</definedName>
    <definedName name="federalizado" localSheetId="4">#REF!</definedName>
    <definedName name="federalizado" localSheetId="5">#REF!</definedName>
    <definedName name="federalizado" localSheetId="7">#REF!</definedName>
    <definedName name="federalizado" localSheetId="8">#REF!</definedName>
    <definedName name="federalizado">#REF!</definedName>
    <definedName name="federalizado03" localSheetId="3">#REF!</definedName>
    <definedName name="federalizado03" localSheetId="4">#REF!</definedName>
    <definedName name="federalizado03" localSheetId="5">#REF!</definedName>
    <definedName name="federalizado03" localSheetId="7">#REF!</definedName>
    <definedName name="federalizado03" localSheetId="8">#REF!</definedName>
    <definedName name="federalizado03">#REF!</definedName>
    <definedName name="federalizadoc03" localSheetId="3">#REF!</definedName>
    <definedName name="federalizadoc03" localSheetId="4">#REF!</definedName>
    <definedName name="federalizadoc03" localSheetId="5">#REF!</definedName>
    <definedName name="federalizadoc03" localSheetId="7">#REF!</definedName>
    <definedName name="federalizadoc03" localSheetId="8">#REF!</definedName>
    <definedName name="federalizadoc03">#REF!</definedName>
    <definedName name="federalizadoppef" localSheetId="3">#REF!</definedName>
    <definedName name="federalizadoppef" localSheetId="4">#REF!</definedName>
    <definedName name="federalizadoppef" localSheetId="5">#REF!</definedName>
    <definedName name="federalizadoppef" localSheetId="7">#REF!</definedName>
    <definedName name="federalizadoppef" localSheetId="8">#REF!</definedName>
    <definedName name="federalizadoppef">#REF!</definedName>
    <definedName name="FERRO96" localSheetId="3">#REF!</definedName>
    <definedName name="FERRO96" localSheetId="4">#REF!</definedName>
    <definedName name="FERRO96" localSheetId="5">#REF!</definedName>
    <definedName name="FERRO96" localSheetId="7">#REF!</definedName>
    <definedName name="FERRO96" localSheetId="8">#REF!</definedName>
    <definedName name="FERRO96">#REF!</definedName>
    <definedName name="FFSDSDSDFSDF" localSheetId="2" hidden="1">{#N/A,#N/A,FALSE,"TOT";#N/A,#N/A,FALSE,"PEP";#N/A,#N/A,FALSE,"REF";#N/A,#N/A,FALSE,"GAS";#N/A,#N/A,FALSE,"PET";#N/A,#N/A,FALSE,"COR"}</definedName>
    <definedName name="FFSDSDSDFSDF" localSheetId="3" hidden="1">{#N/A,#N/A,FALSE,"TOT";#N/A,#N/A,FALSE,"PEP";#N/A,#N/A,FALSE,"REF";#N/A,#N/A,FALSE,"GAS";#N/A,#N/A,FALSE,"PET";#N/A,#N/A,FALSE,"COR"}</definedName>
    <definedName name="FFSDSDSDFSDF" localSheetId="4" hidden="1">{#N/A,#N/A,FALSE,"TOT";#N/A,#N/A,FALSE,"PEP";#N/A,#N/A,FALSE,"REF";#N/A,#N/A,FALSE,"GAS";#N/A,#N/A,FALSE,"PET";#N/A,#N/A,FALSE,"COR"}</definedName>
    <definedName name="FFSDSDSDFSDF" localSheetId="5" hidden="1">{#N/A,#N/A,FALSE,"TOT";#N/A,#N/A,FALSE,"PEP";#N/A,#N/A,FALSE,"REF";#N/A,#N/A,FALSE,"GAS";#N/A,#N/A,FALSE,"PET";#N/A,#N/A,FALSE,"COR"}</definedName>
    <definedName name="FFSDSDSDFSDF" localSheetId="7" hidden="1">{#N/A,#N/A,FALSE,"TOT";#N/A,#N/A,FALSE,"PEP";#N/A,#N/A,FALSE,"REF";#N/A,#N/A,FALSE,"GAS";#N/A,#N/A,FALSE,"PET";#N/A,#N/A,FALSE,"COR"}</definedName>
    <definedName name="FFSDSDSDFSDF" localSheetId="8" hidden="1">{#N/A,#N/A,FALSE,"TOT";#N/A,#N/A,FALSE,"PEP";#N/A,#N/A,FALSE,"REF";#N/A,#N/A,FALSE,"GAS";#N/A,#N/A,FALSE,"PET";#N/A,#N/A,FALSE,"COR"}</definedName>
    <definedName name="FFSDSDSDFSDF" hidden="1">{#N/A,#N/A,FALSE,"TOT";#N/A,#N/A,FALSE,"PEP";#N/A,#N/A,FALSE,"REF";#N/A,#N/A,FALSE,"GAS";#N/A,#N/A,FALSE,"PET";#N/A,#N/A,FALSE,"COR"}</definedName>
    <definedName name="FORM" localSheetId="3">#REF!</definedName>
    <definedName name="FORM" localSheetId="4">#REF!</definedName>
    <definedName name="FORM" localSheetId="5">#REF!</definedName>
    <definedName name="FORM" localSheetId="7">#REF!</definedName>
    <definedName name="FORM" localSheetId="8">#REF!</definedName>
    <definedName name="FORM">#REF!</definedName>
    <definedName name="función" localSheetId="3">#REF!</definedName>
    <definedName name="función" localSheetId="4">#REF!</definedName>
    <definedName name="función" localSheetId="5">#REF!</definedName>
    <definedName name="función" localSheetId="7">#REF!</definedName>
    <definedName name="función" localSheetId="8">#REF!</definedName>
    <definedName name="función">#REF!</definedName>
    <definedName name="funciones">[30]funciones!$C$2:$D$30</definedName>
    <definedName name="gf">#N/A</definedName>
    <definedName name="gfd" localSheetId="3">[1]!SEP&amp;[1]!OCT&amp;[1]!NOV&amp;[1]!DIC</definedName>
    <definedName name="gfd" localSheetId="5">[1]!SEP&amp;[1]!OCT&amp;[1]!NOV&amp;[1]!DIC</definedName>
    <definedName name="gfd">[2]!SEP&amp;[2]!OCT&amp;[2]!NOV&amp;[2]!DIC</definedName>
    <definedName name="gfddd" localSheetId="3">+IF([1]!MES=1,[1]!ddd,IF([1]!MES=2,[1]!_________SEP1,IF([1]!MES=3,[1]!_________OCT1,IF([1]!MES=4,[1]!_________OCT1,IF([1]!MES=5,[1]!_________NOV1,IF([1]!MES=6,[1]!DIC))))))</definedName>
    <definedName name="gfddd" localSheetId="5">+IF([1]!MES=1,[1]!ddd,IF([1]!MES=2,[1]!_________SEP1,IF([1]!MES=3,[1]!_________OCT1,IF([1]!MES=4,[1]!_________OCT1,IF([1]!MES=5,[1]!_________NOV1,IF([1]!MES=6,[1]!DIC))))))</definedName>
    <definedName name="gfddd">+IF([2]!MES=1,[2]!ddd,IF([2]!MES=2,[2]!_________SEP1,IF([2]!MES=3,[2]!_________OCT1,IF([2]!MES=4,[2]!_________OCT1,IF([2]!MES=5,[2]!_________NOV1,IF([2]!MES=6,[2]!DIC))))))</definedName>
    <definedName name="ggg" localSheetId="3">[1]!FEB&amp;[1]!MAR&amp;[1]!ABR&amp;[1]!MAY&amp;[1]!JUN&amp;[1]!JUL</definedName>
    <definedName name="ggg" localSheetId="5">[1]!FEB&amp;[1]!MAR&amp;[1]!ABR&amp;[1]!MAY&amp;[1]!JUN&amp;[1]!JUL</definedName>
    <definedName name="ggg">[2]!FEB&amp;[2]!MAR&amp;[2]!ABR&amp;[2]!MAY&amp;[2]!JUN&amp;[2]!JUL</definedName>
    <definedName name="GPRG02" localSheetId="3">#REF!</definedName>
    <definedName name="GPRG02" localSheetId="4">#REF!</definedName>
    <definedName name="GPRG02" localSheetId="5">#REF!</definedName>
    <definedName name="GPRG02" localSheetId="7">#REF!</definedName>
    <definedName name="GPRG02" localSheetId="8">#REF!</definedName>
    <definedName name="GPRG02">#REF!</definedName>
    <definedName name="GPRG03" localSheetId="3">#REF!</definedName>
    <definedName name="GPRG03" localSheetId="4">#REF!</definedName>
    <definedName name="GPRG03" localSheetId="5">#REF!</definedName>
    <definedName name="GPRG03" localSheetId="7">#REF!</definedName>
    <definedName name="GPRG03" localSheetId="8">#REF!</definedName>
    <definedName name="GPRG03">#REF!</definedName>
    <definedName name="GPRG04" localSheetId="3">#REF!</definedName>
    <definedName name="GPRG04" localSheetId="4">#REF!</definedName>
    <definedName name="GPRG04" localSheetId="5">#REF!</definedName>
    <definedName name="GPRG04" localSheetId="7">#REF!</definedName>
    <definedName name="GPRG04" localSheetId="8">#REF!</definedName>
    <definedName name="GPRG04">#REF!</definedName>
    <definedName name="GPRG05" localSheetId="3">#REF!</definedName>
    <definedName name="GPRG05" localSheetId="4">#REF!</definedName>
    <definedName name="GPRG05" localSheetId="5">#REF!</definedName>
    <definedName name="GPRG05" localSheetId="7">#REF!</definedName>
    <definedName name="GPRG05" localSheetId="8">#REF!</definedName>
    <definedName name="GPRG05">#REF!</definedName>
    <definedName name="GPRG06" localSheetId="3">#REF!</definedName>
    <definedName name="GPRG06" localSheetId="4">#REF!</definedName>
    <definedName name="GPRG06" localSheetId="5">#REF!</definedName>
    <definedName name="GPRG06" localSheetId="7">#REF!</definedName>
    <definedName name="GPRG06" localSheetId="8">#REF!</definedName>
    <definedName name="GPRG06">#REF!</definedName>
    <definedName name="GPRG07" localSheetId="3">#REF!</definedName>
    <definedName name="GPRG07" localSheetId="4">#REF!</definedName>
    <definedName name="GPRG07" localSheetId="5">#REF!</definedName>
    <definedName name="GPRG07" localSheetId="7">#REF!</definedName>
    <definedName name="GPRG07" localSheetId="8">#REF!</definedName>
    <definedName name="GPRG07">#REF!</definedName>
    <definedName name="GPRG08" localSheetId="3">#REF!</definedName>
    <definedName name="GPRG08" localSheetId="4">#REF!</definedName>
    <definedName name="GPRG08" localSheetId="5">#REF!</definedName>
    <definedName name="GPRG08" localSheetId="7">#REF!</definedName>
    <definedName name="GPRG08" localSheetId="8">#REF!</definedName>
    <definedName name="GPRG08">#REF!</definedName>
    <definedName name="GPRG09" localSheetId="3">#REF!</definedName>
    <definedName name="GPRG09" localSheetId="4">#REF!</definedName>
    <definedName name="GPRG09" localSheetId="5">#REF!</definedName>
    <definedName name="GPRG09" localSheetId="7">#REF!</definedName>
    <definedName name="GPRG09" localSheetId="8">#REF!</definedName>
    <definedName name="GPRG09">#REF!</definedName>
    <definedName name="GPRG10" localSheetId="3">#REF!</definedName>
    <definedName name="GPRG10" localSheetId="4">#REF!</definedName>
    <definedName name="GPRG10" localSheetId="5">#REF!</definedName>
    <definedName name="GPRG10" localSheetId="7">#REF!</definedName>
    <definedName name="GPRG10" localSheetId="8">#REF!</definedName>
    <definedName name="GPRG10">#REF!</definedName>
    <definedName name="GPRG11" localSheetId="3">#REF!</definedName>
    <definedName name="GPRG11" localSheetId="4">#REF!</definedName>
    <definedName name="GPRG11" localSheetId="5">#REF!</definedName>
    <definedName name="GPRG11" localSheetId="7">#REF!</definedName>
    <definedName name="GPRG11" localSheetId="8">#REF!</definedName>
    <definedName name="GPRG11">#REF!</definedName>
    <definedName name="GPS" localSheetId="3">[8]BANPRO99!#REF!</definedName>
    <definedName name="GPS" localSheetId="4">[8]BANPRO99!#REF!</definedName>
    <definedName name="GPS" localSheetId="5">[8]BANPRO99!#REF!</definedName>
    <definedName name="GPS" localSheetId="7">[8]BANPRO99!#REF!</definedName>
    <definedName name="GPS" localSheetId="8">[8]BANPRO99!#REF!</definedName>
    <definedName name="GPS">[8]BANPRO99!#REF!</definedName>
    <definedName name="GTtoNoProgRamos">'[31]GP Ramos'!$A$1:$N$11204</definedName>
    <definedName name="HABERES">#N/A</definedName>
    <definedName name="HJK" localSheetId="3">[1]!ABR&amp;[1]!MAY&amp;[1]!JUN&amp;[1]!JUL&amp;[1]!AGO&amp;[1]!SEP</definedName>
    <definedName name="HJK" localSheetId="5">[1]!ABR&amp;[1]!MAY&amp;[1]!JUN&amp;[1]!JUL&amp;[1]!AGO&amp;[1]!SEP</definedName>
    <definedName name="HJK">[2]!ABR&amp;[2]!MAY&amp;[2]!JUN&amp;[2]!JUL&amp;[2]!AGO&amp;[2]!SEP</definedName>
    <definedName name="hoja1" localSheetId="3">#REF!</definedName>
    <definedName name="hoja1" localSheetId="4">#REF!</definedName>
    <definedName name="hoja1" localSheetId="5">#REF!</definedName>
    <definedName name="hoja1" localSheetId="7">#REF!</definedName>
    <definedName name="hoja1" localSheetId="8">#REF!</definedName>
    <definedName name="hoja1">#REF!</definedName>
    <definedName name="hoja2" localSheetId="3">#REF!</definedName>
    <definedName name="hoja2" localSheetId="4">#REF!</definedName>
    <definedName name="hoja2" localSheetId="5">#REF!</definedName>
    <definedName name="hoja2" localSheetId="7">#REF!</definedName>
    <definedName name="hoja2" localSheetId="8">#REF!</definedName>
    <definedName name="hoja2">#REF!</definedName>
    <definedName name="hoja3" localSheetId="3">#REF!</definedName>
    <definedName name="hoja3" localSheetId="4">#REF!</definedName>
    <definedName name="hoja3" localSheetId="5">#REF!</definedName>
    <definedName name="hoja3" localSheetId="7">#REF!</definedName>
    <definedName name="hoja3" localSheetId="8">#REF!</definedName>
    <definedName name="hoja3">#REF!</definedName>
    <definedName name="hoja4" localSheetId="3">#REF!+#REF!</definedName>
    <definedName name="hoja4" localSheetId="4">#REF!+#REF!</definedName>
    <definedName name="hoja4" localSheetId="5">#REF!+#REF!</definedName>
    <definedName name="hoja4" localSheetId="7">#REF!+#REF!</definedName>
    <definedName name="hoja4" localSheetId="8">#REF!+#REF!</definedName>
    <definedName name="hoja4">#REF!+#REF!</definedName>
    <definedName name="HT_1" localSheetId="3">#REF!</definedName>
    <definedName name="HT_1" localSheetId="4">#REF!</definedName>
    <definedName name="HT_1" localSheetId="5">#REF!</definedName>
    <definedName name="HT_1" localSheetId="7">#REF!</definedName>
    <definedName name="HT_1" localSheetId="8">#REF!</definedName>
    <definedName name="HT_1">#REF!</definedName>
    <definedName name="I" localSheetId="3">#REF!</definedName>
    <definedName name="I" localSheetId="4">#REF!</definedName>
    <definedName name="I" localSheetId="5">#REF!</definedName>
    <definedName name="I" localSheetId="7">#REF!</definedName>
    <definedName name="I" localSheetId="8">#REF!</definedName>
    <definedName name="I">#REF!</definedName>
    <definedName name="iii" localSheetId="3">#REF!</definedName>
    <definedName name="iii" localSheetId="4">#REF!</definedName>
    <definedName name="iii" localSheetId="5">#REF!</definedName>
    <definedName name="iii" localSheetId="7">#REF!</definedName>
    <definedName name="iii" localSheetId="8">#REF!</definedName>
    <definedName name="iii">#REF!</definedName>
    <definedName name="IMP_APORTA" localSheetId="3">#REF!</definedName>
    <definedName name="IMP_APORTA" localSheetId="4">#REF!</definedName>
    <definedName name="IMP_APORTA" localSheetId="5">#REF!</definedName>
    <definedName name="IMP_APORTA" localSheetId="7">#REF!</definedName>
    <definedName name="IMP_APORTA" localSheetId="8">#REF!</definedName>
    <definedName name="IMP_APORTA">#REF!</definedName>
    <definedName name="IMP_BRUTOT" localSheetId="3">#REF!</definedName>
    <definedName name="IMP_BRUTOT" localSheetId="4">#REF!</definedName>
    <definedName name="IMP_BRUTOT" localSheetId="5">#REF!</definedName>
    <definedName name="IMP_BRUTOT" localSheetId="7">#REF!</definedName>
    <definedName name="IMP_BRUTOT" localSheetId="8">#REF!</definedName>
    <definedName name="IMP_BRUTOT">#REF!</definedName>
    <definedName name="imp_control" localSheetId="3">#REF!</definedName>
    <definedName name="imp_control" localSheetId="4">#REF!</definedName>
    <definedName name="imp_control" localSheetId="5">#REF!</definedName>
    <definedName name="imp_control" localSheetId="7">#REF!</definedName>
    <definedName name="imp_control" localSheetId="8">#REF!</definedName>
    <definedName name="imp_control">#REF!</definedName>
    <definedName name="Imprimir_área_IM" localSheetId="3">#REF!</definedName>
    <definedName name="Imprimir_área_IM" localSheetId="4">#REF!</definedName>
    <definedName name="Imprimir_área_IM" localSheetId="5">#REF!</definedName>
    <definedName name="Imprimir_área_IM" localSheetId="7">#REF!</definedName>
    <definedName name="Imprimir_área_IM" localSheetId="8">#REF!</definedName>
    <definedName name="Imprimir_área_IM">#REF!</definedName>
    <definedName name="IMSS96" localSheetId="3">#REF!</definedName>
    <definedName name="IMSS96" localSheetId="4">#REF!</definedName>
    <definedName name="IMSS96" localSheetId="5">#REF!</definedName>
    <definedName name="IMSS96" localSheetId="7">#REF!</definedName>
    <definedName name="IMSS96" localSheetId="8">#REF!</definedName>
    <definedName name="IMSS96">#REF!</definedName>
    <definedName name="IMSSE">'[17] '!$Z$99:$AE$143</definedName>
    <definedName name="IMSSM">'[17] '!$Z$51:$AE$95</definedName>
    <definedName name="IMSSO">'[17] '!$Z$3:$AE$47</definedName>
    <definedName name="ISSSTE96" localSheetId="3">#REF!</definedName>
    <definedName name="ISSSTE96" localSheetId="4">#REF!</definedName>
    <definedName name="ISSSTE96" localSheetId="5">#REF!</definedName>
    <definedName name="ISSSTE96" localSheetId="7">#REF!</definedName>
    <definedName name="ISSSTE96" localSheetId="8">#REF!</definedName>
    <definedName name="ISSSTE96">#REF!</definedName>
    <definedName name="ISSSTEE">'[17] '!$T$99:$Y$143</definedName>
    <definedName name="ISSSTEM">'[17] '!$T$51:$Y$95</definedName>
    <definedName name="ISSSTEO">'[17] '!$T$3:$Y$47</definedName>
    <definedName name="IV" localSheetId="3">[8]BANPRO99!#REF!</definedName>
    <definedName name="IV" localSheetId="4">[8]BANPRO99!#REF!</definedName>
    <definedName name="IV" localSheetId="5">[8]BANPRO99!#REF!</definedName>
    <definedName name="IV" localSheetId="7">[8]BANPRO99!#REF!</definedName>
    <definedName name="IV" localSheetId="8">[8]BANPRO99!#REF!</definedName>
    <definedName name="IV">[8]BANPRO99!#REF!</definedName>
    <definedName name="jjj" localSheetId="3">#REF!</definedName>
    <definedName name="jjj" localSheetId="4">#REF!</definedName>
    <definedName name="jjj" localSheetId="5">#REF!</definedName>
    <definedName name="jjj" localSheetId="7">#REF!</definedName>
    <definedName name="jjj" localSheetId="8">#REF!</definedName>
    <definedName name="jjj">#REF!</definedName>
    <definedName name="JUL">"; JULIO.- "&amp;TEXT([10]edofza07!$C$24,"#,##0")</definedName>
    <definedName name="JULIO" localSheetId="3">[1]!FEB&amp;[1]!MAR&amp;[1]!ABR&amp;[1]!MAY&amp;[1]!JUN&amp;[1]!JUL</definedName>
    <definedName name="JULIO" localSheetId="5">[1]!FEB&amp;[1]!MAR&amp;[1]!ABR&amp;[1]!MAY&amp;[1]!JUN&amp;[1]!JUL</definedName>
    <definedName name="JULIO">[2]!FEB&amp;[2]!MAR&amp;[2]!ABR&amp;[2]!MAY&amp;[2]!JUN&amp;[2]!JUL</definedName>
    <definedName name="JUN">"; JUNIO.- "&amp;TEXT([10]edofza06!$C$24,"#,##0")</definedName>
    <definedName name="kkk" localSheetId="3">#REF!</definedName>
    <definedName name="kkk" localSheetId="4">#REF!</definedName>
    <definedName name="kkk" localSheetId="5">#REF!</definedName>
    <definedName name="kkk" localSheetId="7">#REF!</definedName>
    <definedName name="kkk" localSheetId="8">#REF!</definedName>
    <definedName name="kkk">#REF!</definedName>
    <definedName name="lfc" localSheetId="3">+TEXT(IF(AND(OR(DAY([1]!FECHA)&gt;=1,DAY([1]!FECHA)&lt;=10),MONTH([1]!FECHA)=1),YEAR([1]!FECHA)-1,YEAR([1]!FECHA)),"0")</definedName>
    <definedName name="lfc" localSheetId="5">+TEXT(IF(AND(OR(DAY([1]!FECHA)&gt;=1,DAY([1]!FECHA)&lt;=10),MONTH([1]!FECHA)=1),YEAR([1]!FECHA)-1,YEAR([1]!FECHA)),"0")</definedName>
    <definedName name="lfc">+TEXT(IF(AND(OR(DAY([2]!FECHA)&gt;=1,DAY([2]!FECHA)&lt;=10),MONTH([2]!FECHA)=1),YEAR([2]!FECHA)-1,YEAR([2]!FECHA)),"0")</definedName>
    <definedName name="LFCE">'[17] '!$N$99:$S$143</definedName>
    <definedName name="LFCM">'[17] '!$N$51:$S$95</definedName>
    <definedName name="LFCO">'[17] '!$N$3:$S$47</definedName>
    <definedName name="lll" localSheetId="3">[1]!OCT&amp;[1]!NOV&amp;[1]!DIC</definedName>
    <definedName name="lll" localSheetId="5">[1]!OCT&amp;[1]!NOV&amp;[1]!DIC</definedName>
    <definedName name="lll">[2]!OCT&amp;[2]!NOV&amp;[2]!DIC</definedName>
    <definedName name="LOTE96" localSheetId="3">#REF!</definedName>
    <definedName name="LOTE96" localSheetId="4">#REF!</definedName>
    <definedName name="LOTE96" localSheetId="5">#REF!</definedName>
    <definedName name="LOTE96" localSheetId="7">#REF!</definedName>
    <definedName name="LOTE96" localSheetId="8">#REF!</definedName>
    <definedName name="LOTE96">#REF!</definedName>
    <definedName name="LUCY">#N/A</definedName>
    <definedName name="LYFC96" localSheetId="3">#REF!</definedName>
    <definedName name="LYFC96" localSheetId="4">#REF!</definedName>
    <definedName name="LYFC96" localSheetId="5">#REF!</definedName>
    <definedName name="LYFC96" localSheetId="7">#REF!</definedName>
    <definedName name="LYFC96" localSheetId="8">#REF!</definedName>
    <definedName name="LYFC96">#REF!</definedName>
    <definedName name="m" localSheetId="3">[1]!MAR&amp;[1]!ABR&amp;[1]!MAY&amp;[1]!JUN&amp;[1]!JUL&amp;[1]!AGO</definedName>
    <definedName name="m" localSheetId="5">[1]!MAR&amp;[1]!ABR&amp;[1]!MAY&amp;[1]!JUN&amp;[1]!JUL&amp;[1]!AGO</definedName>
    <definedName name="m">[2]!MAR&amp;[2]!ABR&amp;[2]!MAY&amp;[2]!JUN&amp;[2]!JUL&amp;[2]!AGO</definedName>
    <definedName name="mamá">'[6]Premisas IMSS'!$M$14</definedName>
    <definedName name="maña">'[6]Premisas IMSS'!$M$13</definedName>
    <definedName name="MAR">"; MARZO.- "&amp;TEXT([10]edofza03!$C$24,"#,##0")</definedName>
    <definedName name="MARI">#N/A</definedName>
    <definedName name="MAS" localSheetId="2" hidden="1">{"Bruto",#N/A,FALSE,"CONV3T.XLS";"Neto",#N/A,FALSE,"CONV3T.XLS";"UnoB",#N/A,FALSE,"CONV3T.XLS";"Bruto",#N/A,FALSE,"CONV4T.XLS";"Neto",#N/A,FALSE,"CONV4T.XLS";"UnoB",#N/A,FALSE,"CONV4T.XLS"}</definedName>
    <definedName name="MAS" localSheetId="3" hidden="1">{"Bruto",#N/A,FALSE,"CONV3T.XLS";"Neto",#N/A,FALSE,"CONV3T.XLS";"UnoB",#N/A,FALSE,"CONV3T.XLS";"Bruto",#N/A,FALSE,"CONV4T.XLS";"Neto",#N/A,FALSE,"CONV4T.XLS";"UnoB",#N/A,FALSE,"CONV4T.XLS"}</definedName>
    <definedName name="MAS" localSheetId="4" hidden="1">{"Bruto",#N/A,FALSE,"CONV3T.XLS";"Neto",#N/A,FALSE,"CONV3T.XLS";"UnoB",#N/A,FALSE,"CONV3T.XLS";"Bruto",#N/A,FALSE,"CONV4T.XLS";"Neto",#N/A,FALSE,"CONV4T.XLS";"UnoB",#N/A,FALSE,"CONV4T.XLS"}</definedName>
    <definedName name="MAS" localSheetId="5" hidden="1">{"Bruto",#N/A,FALSE,"CONV3T.XLS";"Neto",#N/A,FALSE,"CONV3T.XLS";"UnoB",#N/A,FALSE,"CONV3T.XLS";"Bruto",#N/A,FALSE,"CONV4T.XLS";"Neto",#N/A,FALSE,"CONV4T.XLS";"UnoB",#N/A,FALSE,"CONV4T.XLS"}</definedName>
    <definedName name="MAS" localSheetId="7" hidden="1">{"Bruto",#N/A,FALSE,"CONV3T.XLS";"Neto",#N/A,FALSE,"CONV3T.XLS";"UnoB",#N/A,FALSE,"CONV3T.XLS";"Bruto",#N/A,FALSE,"CONV4T.XLS";"Neto",#N/A,FALSE,"CONV4T.XLS";"UnoB",#N/A,FALSE,"CONV4T.XLS"}</definedName>
    <definedName name="MAS" localSheetId="8" hidden="1">{"Bruto",#N/A,FALSE,"CONV3T.XLS";"Neto",#N/A,FALSE,"CONV3T.XLS";"UnoB",#N/A,FALSE,"CONV3T.XLS";"Bruto",#N/A,FALSE,"CONV4T.XLS";"Neto",#N/A,FALSE,"CONV4T.XLS";"UnoB",#N/A,FALSE,"CONV4T.XLS"}</definedName>
    <definedName name="MAS" hidden="1">{"Bruto",#N/A,FALSE,"CONV3T.XLS";"Neto",#N/A,FALSE,"CONV3T.XLS";"UnoB",#N/A,FALSE,"CONV3T.XLS";"Bruto",#N/A,FALSE,"CONV4T.XLS";"Neto",#N/A,FALSE,"CONV4T.XLS";"UnoB",#N/A,FALSE,"CONV4T.XLS"}</definedName>
    <definedName name="MAY">"; MAYO.- "&amp;TEXT([10]edofza05!$C$24,"#,##0")</definedName>
    <definedName name="MES">[10]Hoja1!$A$3</definedName>
    <definedName name="Mesppto">#REF!</definedName>
    <definedName name="METAS" localSheetId="3">[8]BANPRO99!#REF!</definedName>
    <definedName name="METAS" localSheetId="4">[8]BANPRO99!#REF!</definedName>
    <definedName name="METAS" localSheetId="5">[8]BANPRO99!#REF!</definedName>
    <definedName name="METAS" localSheetId="7">[8]BANPRO99!#REF!</definedName>
    <definedName name="METAS" localSheetId="8">[8]BANPRO99!#REF!</definedName>
    <definedName name="METAS">[8]BANPRO99!#REF!</definedName>
    <definedName name="Modif00" localSheetId="3">#REF!</definedName>
    <definedName name="Modif00" localSheetId="4">#REF!</definedName>
    <definedName name="Modif00" localSheetId="5">#REF!</definedName>
    <definedName name="Modif00" localSheetId="7">#REF!</definedName>
    <definedName name="Modif00" localSheetId="8">#REF!</definedName>
    <definedName name="Modif00">#REF!</definedName>
    <definedName name="mor" localSheetId="2" hidden="1">{"Bruto",#N/A,FALSE,"CONV3T.XLS";"Neto",#N/A,FALSE,"CONV3T.XLS";"UnoB",#N/A,FALSE,"CONV3T.XLS";"Bruto",#N/A,FALSE,"CONV4T.XLS";"Neto",#N/A,FALSE,"CONV4T.XLS";"UnoB",#N/A,FALSE,"CONV4T.XLS"}</definedName>
    <definedName name="mor" localSheetId="3" hidden="1">{"Bruto",#N/A,FALSE,"CONV3T.XLS";"Neto",#N/A,FALSE,"CONV3T.XLS";"UnoB",#N/A,FALSE,"CONV3T.XLS";"Bruto",#N/A,FALSE,"CONV4T.XLS";"Neto",#N/A,FALSE,"CONV4T.XLS";"UnoB",#N/A,FALSE,"CONV4T.XLS"}</definedName>
    <definedName name="mor" localSheetId="4" hidden="1">{"Bruto",#N/A,FALSE,"CONV3T.XLS";"Neto",#N/A,FALSE,"CONV3T.XLS";"UnoB",#N/A,FALSE,"CONV3T.XLS";"Bruto",#N/A,FALSE,"CONV4T.XLS";"Neto",#N/A,FALSE,"CONV4T.XLS";"UnoB",#N/A,FALSE,"CONV4T.XLS"}</definedName>
    <definedName name="mor" localSheetId="5" hidden="1">{"Bruto",#N/A,FALSE,"CONV3T.XLS";"Neto",#N/A,FALSE,"CONV3T.XLS";"UnoB",#N/A,FALSE,"CONV3T.XLS";"Bruto",#N/A,FALSE,"CONV4T.XLS";"Neto",#N/A,FALSE,"CONV4T.XLS";"UnoB",#N/A,FALSE,"CONV4T.XLS"}</definedName>
    <definedName name="mor" localSheetId="7" hidden="1">{"Bruto",#N/A,FALSE,"CONV3T.XLS";"Neto",#N/A,FALSE,"CONV3T.XLS";"UnoB",#N/A,FALSE,"CONV3T.XLS";"Bruto",#N/A,FALSE,"CONV4T.XLS";"Neto",#N/A,FALSE,"CONV4T.XLS";"UnoB",#N/A,FALSE,"CONV4T.XLS"}</definedName>
    <definedName name="mor" localSheetId="8" hidden="1">{"Bruto",#N/A,FALSE,"CONV3T.XLS";"Neto",#N/A,FALSE,"CONV3T.XLS";"UnoB",#N/A,FALSE,"CONV3T.XLS";"Bruto",#N/A,FALSE,"CONV4T.XLS";"Neto",#N/A,FALSE,"CONV4T.XLS";"UnoB",#N/A,FALSE,"CONV4T.XLS"}</definedName>
    <definedName name="mor" hidden="1">{"Bruto",#N/A,FALSE,"CONV3T.XLS";"Neto",#N/A,FALSE,"CONV3T.XLS";"UnoB",#N/A,FALSE,"CONV3T.XLS";"Bruto",#N/A,FALSE,"CONV4T.XLS";"Neto",#N/A,FALSE,"CONV4T.XLS";"UnoB",#N/A,FALSE,"CONV4T.XLS"}</definedName>
    <definedName name="mtr">'[6]Premisas IMSS'!$M$15</definedName>
    <definedName name="mun" localSheetId="3">[1]!ABR&amp;[1]!MAY&amp;[1]!JUN&amp;[1]!JUL&amp;[1]!AGO&amp;[1]!SEP</definedName>
    <definedName name="mun" localSheetId="5">[1]!ABR&amp;[1]!MAY&amp;[1]!JUN&amp;[1]!JUL&amp;[1]!AGO&amp;[1]!SEP</definedName>
    <definedName name="mun">[2]!ABR&amp;[2]!MAY&amp;[2]!JUN&amp;[2]!JUL&amp;[2]!AGO&amp;[2]!SEP</definedName>
    <definedName name="NINGUNO" localSheetId="3">[1]!SEP&amp;[1]!OCT&amp;[1]!NOV&amp;[1]!DIC</definedName>
    <definedName name="NINGUNO" localSheetId="5">[1]!SEP&amp;[1]!OCT&amp;[1]!NOV&amp;[1]!DIC</definedName>
    <definedName name="NINGUNO">[2]!SEP&amp;[2]!OCT&amp;[2]!NOV&amp;[2]!DIC</definedName>
    <definedName name="NIV">#N/A</definedName>
    <definedName name="NOV">"; NOVIEMBRE.- "&amp;TEXT([10]edofza11!$C$45,"#,##0")</definedName>
    <definedName name="nuevo" localSheetId="2" hidden="1">#REF!</definedName>
    <definedName name="nuevo" localSheetId="3" hidden="1">#REF!</definedName>
    <definedName name="nuevo" localSheetId="4" hidden="1">#REF!</definedName>
    <definedName name="nuevo" localSheetId="5" hidden="1">#REF!</definedName>
    <definedName name="nuevo" localSheetId="7" hidden="1">#REF!</definedName>
    <definedName name="nuevo" localSheetId="8" hidden="1">#REF!</definedName>
    <definedName name="nuevo" hidden="1">#REF!</definedName>
    <definedName name="ñ" localSheetId="3">+TEXT(IF(AND(OR(DAY([1]!FECHA)&gt;=1,DAY([1]!FECHA)&lt;=10),MONTH([1]!FECHA)=1),YEAR([1]!FECHA)-1,YEAR([1]!FECHA)),"0")</definedName>
    <definedName name="ñ" localSheetId="5">+TEXT(IF(AND(OR(DAY([1]!FECHA)&gt;=1,DAY([1]!FECHA)&lt;=10),MONTH([1]!FECHA)=1),YEAR([1]!FECHA)-1,YEAR([1]!FECHA)),"0")</definedName>
    <definedName name="ñ">+TEXT(IF(AND(OR(DAY([2]!FECHA)&gt;=1,DAY([2]!FECHA)&lt;=10),MONTH([2]!FECHA)=1),YEAR([2]!FECHA)-1,YEAR([2]!FECHA)),"0")</definedName>
    <definedName name="ÑÑÑ" localSheetId="3">[1]!AGO&amp;[1]!SEP&amp;[1]!OCT&amp;[1]!NOV&amp;[1]!DIC</definedName>
    <definedName name="ÑÑÑ" localSheetId="5">[1]!AGO&amp;[1]!SEP&amp;[1]!OCT&amp;[1]!NOV&amp;[1]!DIC</definedName>
    <definedName name="ÑÑÑ">[2]!AGO&amp;[2]!SEP&amp;[2]!OCT&amp;[2]!NOV&amp;[2]!DIC</definedName>
    <definedName name="OBRA_DEF">#N/A</definedName>
    <definedName name="OCT">"; OCTUBRE.- "&amp;TEXT([10]edofza10!$C$24,"#,##0")</definedName>
    <definedName name="oic">[32]oics!$C$2:$D$21</definedName>
    <definedName name="oooo" localSheetId="3">#REF!</definedName>
    <definedName name="oooo" localSheetId="4">#REF!</definedName>
    <definedName name="oooo" localSheetId="5">#REF!</definedName>
    <definedName name="oooo" localSheetId="7">#REF!</definedName>
    <definedName name="oooo" localSheetId="8">#REF!</definedName>
    <definedName name="oooo">#REF!</definedName>
    <definedName name="p" localSheetId="3">[33]SPC!#REF!</definedName>
    <definedName name="p" localSheetId="4">[33]SPC!#REF!</definedName>
    <definedName name="p" localSheetId="5">[33]SPC!#REF!</definedName>
    <definedName name="p" localSheetId="7">[33]SPC!#REF!</definedName>
    <definedName name="p" localSheetId="8">[33]SPC!#REF!</definedName>
    <definedName name="p">[33]SPC!#REF!</definedName>
    <definedName name="PAD" localSheetId="3">[8]BANPRO99!#REF!</definedName>
    <definedName name="PAD" localSheetId="4">[8]BANPRO99!#REF!</definedName>
    <definedName name="PAD" localSheetId="5">[8]BANPRO99!#REF!</definedName>
    <definedName name="PAD" localSheetId="7">[8]BANPRO99!#REF!</definedName>
    <definedName name="PAD" localSheetId="8">[8]BANPRO99!#REF!</definedName>
    <definedName name="PAD">[8]BANPRO99!#REF!</definedName>
    <definedName name="paj" localSheetId="2" hidden="1">{"Bruto",#N/A,FALSE,"CONV3T.XLS";"Neto",#N/A,FALSE,"CONV3T.XLS";"UnoB",#N/A,FALSE,"CONV3T.XLS";"Bruto",#N/A,FALSE,"CONV4T.XLS";"Neto",#N/A,FALSE,"CONV4T.XLS";"UnoB",#N/A,FALSE,"CONV4T.XLS"}</definedName>
    <definedName name="paj" localSheetId="3" hidden="1">{"Bruto",#N/A,FALSE,"CONV3T.XLS";"Neto",#N/A,FALSE,"CONV3T.XLS";"UnoB",#N/A,FALSE,"CONV3T.XLS";"Bruto",#N/A,FALSE,"CONV4T.XLS";"Neto",#N/A,FALSE,"CONV4T.XLS";"UnoB",#N/A,FALSE,"CONV4T.XLS"}</definedName>
    <definedName name="paj" localSheetId="4" hidden="1">{"Bruto",#N/A,FALSE,"CONV3T.XLS";"Neto",#N/A,FALSE,"CONV3T.XLS";"UnoB",#N/A,FALSE,"CONV3T.XLS";"Bruto",#N/A,FALSE,"CONV4T.XLS";"Neto",#N/A,FALSE,"CONV4T.XLS";"UnoB",#N/A,FALSE,"CONV4T.XLS"}</definedName>
    <definedName name="paj" localSheetId="5" hidden="1">{"Bruto",#N/A,FALSE,"CONV3T.XLS";"Neto",#N/A,FALSE,"CONV3T.XLS";"UnoB",#N/A,FALSE,"CONV3T.XLS";"Bruto",#N/A,FALSE,"CONV4T.XLS";"Neto",#N/A,FALSE,"CONV4T.XLS";"UnoB",#N/A,FALSE,"CONV4T.XLS"}</definedName>
    <definedName name="paj" localSheetId="7" hidden="1">{"Bruto",#N/A,FALSE,"CONV3T.XLS";"Neto",#N/A,FALSE,"CONV3T.XLS";"UnoB",#N/A,FALSE,"CONV3T.XLS";"Bruto",#N/A,FALSE,"CONV4T.XLS";"Neto",#N/A,FALSE,"CONV4T.XLS";"UnoB",#N/A,FALSE,"CONV4T.XLS"}</definedName>
    <definedName name="paj" localSheetId="8" hidden="1">{"Bruto",#N/A,FALSE,"CONV3T.XLS";"Neto",#N/A,FALSE,"CONV3T.XLS";"UnoB",#N/A,FALSE,"CONV3T.XLS";"Bruto",#N/A,FALSE,"CONV4T.XLS";"Neto",#N/A,FALSE,"CONV4T.XLS";"UnoB",#N/A,FALSE,"CONV4T.XLS"}</definedName>
    <definedName name="paj" hidden="1">{"Bruto",#N/A,FALSE,"CONV3T.XLS";"Neto",#N/A,FALSE,"CONV3T.XLS";"UnoB",#N/A,FALSE,"CONV3T.XLS";"Bruto",#N/A,FALSE,"CONV4T.XLS";"Neto",#N/A,FALSE,"CONV4T.XLS";"UnoB",#N/A,FALSE,"CONV4T.XLS"}</definedName>
    <definedName name="papa">'[6]Premisas IMSS'!$M$15</definedName>
    <definedName name="PARTE" localSheetId="3">#REF!</definedName>
    <definedName name="PARTE" localSheetId="4">#REF!</definedName>
    <definedName name="PARTE" localSheetId="5">#REF!</definedName>
    <definedName name="PARTE" localSheetId="7">#REF!</definedName>
    <definedName name="PARTE" localSheetId="8">#REF!</definedName>
    <definedName name="PARTE">#REF!</definedName>
    <definedName name="PCONS" localSheetId="3">[8]BANPRO99!#REF!</definedName>
    <definedName name="PCONS" localSheetId="4">[8]BANPRO99!#REF!</definedName>
    <definedName name="PCONS" localSheetId="5">[8]BANPRO99!#REF!</definedName>
    <definedName name="PCONS" localSheetId="7">[8]BANPRO99!#REF!</definedName>
    <definedName name="PCONS" localSheetId="8">[8]BANPRO99!#REF!</definedName>
    <definedName name="PCONS">[8]BANPRO99!#REF!</definedName>
    <definedName name="pec" localSheetId="3">#REF!</definedName>
    <definedName name="pec" localSheetId="4">#REF!</definedName>
    <definedName name="pec" localSheetId="5">#REF!</definedName>
    <definedName name="pec" localSheetId="7">#REF!</definedName>
    <definedName name="pec" localSheetId="8">#REF!</definedName>
    <definedName name="pec">#REF!</definedName>
    <definedName name="pef" localSheetId="3">#REF!</definedName>
    <definedName name="pef" localSheetId="4">#REF!</definedName>
    <definedName name="pef" localSheetId="5">#REF!</definedName>
    <definedName name="pef" localSheetId="7">#REF!</definedName>
    <definedName name="pef" localSheetId="8">#REF!</definedName>
    <definedName name="pef">#REF!</definedName>
    <definedName name="PEMEXE">'[17] '!$B$99:$G$143</definedName>
    <definedName name="PEMEXM">'[17] '!$B$51:$G$95</definedName>
    <definedName name="PEMEXO">'[17] '!$B$3:$G$47</definedName>
    <definedName name="PER_EST1">#N/A</definedName>
    <definedName name="PER_EST2">#N/A</definedName>
    <definedName name="PER_REAL1">#N/A</definedName>
    <definedName name="PER_REAL2">#N/A</definedName>
    <definedName name="PEyM" localSheetId="3">[8]BANPRO99!#REF!</definedName>
    <definedName name="PEyM" localSheetId="4">[8]BANPRO99!#REF!</definedName>
    <definedName name="PEyM" localSheetId="5">[8]BANPRO99!#REF!</definedName>
    <definedName name="PEyM" localSheetId="7">[8]BANPRO99!#REF!</definedName>
    <definedName name="PEyM" localSheetId="8">[8]BANPRO99!#REF!</definedName>
    <definedName name="PEyM">[8]BANPRO99!#REF!</definedName>
    <definedName name="PGPS" localSheetId="3">[8]BANPRO99!#REF!</definedName>
    <definedName name="PGPS" localSheetId="4">[8]BANPRO99!#REF!</definedName>
    <definedName name="PGPS" localSheetId="5">[8]BANPRO99!#REF!</definedName>
    <definedName name="PGPS" localSheetId="7">[8]BANPRO99!#REF!</definedName>
    <definedName name="PGPS" localSheetId="8">[8]BANPRO99!#REF!</definedName>
    <definedName name="PGPS">[8]BANPRO99!#REF!</definedName>
    <definedName name="PIBR" localSheetId="3">#REF!</definedName>
    <definedName name="PIBR" localSheetId="4">#REF!</definedName>
    <definedName name="PIBR" localSheetId="5">#REF!</definedName>
    <definedName name="PIBR" localSheetId="7">#REF!</definedName>
    <definedName name="PIBR" localSheetId="8">#REF!</definedName>
    <definedName name="PIBR">#REF!</definedName>
    <definedName name="PIV" localSheetId="3">[8]BANPRO99!#REF!</definedName>
    <definedName name="PIV" localSheetId="4">[8]BANPRO99!#REF!</definedName>
    <definedName name="PIV" localSheetId="5">[8]BANPRO99!#REF!</definedName>
    <definedName name="PIV" localSheetId="7">[8]BANPRO99!#REF!</definedName>
    <definedName name="PIV" localSheetId="8">[8]BANPRO99!#REF!</definedName>
    <definedName name="PIV">[8]BANPRO99!#REF!</definedName>
    <definedName name="PLAZAS">#N/A</definedName>
    <definedName name="PLAZAS2">#N/A</definedName>
    <definedName name="POA" localSheetId="3">[1]!OCT&amp;[1]!NOV&amp;[1]!DIC</definedName>
    <definedName name="POA" localSheetId="5">[1]!OCT&amp;[1]!NOV&amp;[1]!DIC</definedName>
    <definedName name="POA">[2]!OCT&amp;[2]!NOV&amp;[2]!DIC</definedName>
    <definedName name="POADO7" localSheetId="3">[1]!JUL&amp;[1]!AGO&amp;[1]!SEP&amp;[1]!OCT&amp;[1]!NOV</definedName>
    <definedName name="POADO7" localSheetId="5">[1]!JUL&amp;[1]!AGO&amp;[1]!SEP&amp;[1]!OCT&amp;[1]!NOV</definedName>
    <definedName name="POADO7">[2]!JUL&amp;[2]!AGO&amp;[2]!SEP&amp;[2]!OCT&amp;[2]!NOV</definedName>
    <definedName name="porcentaje" localSheetId="3">'[18]BASE DEFINITIVA 2002'!#REF!</definedName>
    <definedName name="porcentaje" localSheetId="4">'[18]BASE DEFINITIVA 2002'!#REF!</definedName>
    <definedName name="porcentaje" localSheetId="5">'[18]BASE DEFINITIVA 2002'!#REF!</definedName>
    <definedName name="porcentaje" localSheetId="7">'[18]BASE DEFINITIVA 2002'!#REF!</definedName>
    <definedName name="porcentaje" localSheetId="8">'[18]BASE DEFINITIVA 2002'!#REF!</definedName>
    <definedName name="porcentaje">'[18]BASE DEFINITIVA 2002'!#REF!</definedName>
    <definedName name="PP">[32]pps!$I$10:$J$1730</definedName>
    <definedName name="pppp" localSheetId="3">#REF!</definedName>
    <definedName name="pppp" localSheetId="4">#REF!</definedName>
    <definedName name="pppp" localSheetId="5">#REF!</definedName>
    <definedName name="pppp" localSheetId="7">#REF!</definedName>
    <definedName name="pppp" localSheetId="8">#REF!</definedName>
    <definedName name="pppp">#REF!</definedName>
    <definedName name="PRCV" localSheetId="3">[8]BANPRO99!#REF!</definedName>
    <definedName name="PRCV" localSheetId="4">[8]BANPRO99!#REF!</definedName>
    <definedName name="PRCV" localSheetId="5">[8]BANPRO99!#REF!</definedName>
    <definedName name="PRCV" localSheetId="7">[8]BANPRO99!#REF!</definedName>
    <definedName name="PRCV" localSheetId="8">[8]BANPRO99!#REF!</definedName>
    <definedName name="PRCV">[8]BANPRO99!#REF!</definedName>
    <definedName name="PRESUPUESTO_1997" localSheetId="3">#REF!</definedName>
    <definedName name="PRESUPUESTO_1997" localSheetId="4">#REF!</definedName>
    <definedName name="PRESUPUESTO_1997" localSheetId="5">#REF!</definedName>
    <definedName name="PRESUPUESTO_1997" localSheetId="7">#REF!</definedName>
    <definedName name="PRESUPUESTO_1997" localSheetId="8">#REF!</definedName>
    <definedName name="PRESUPUESTO_1997">#REF!</definedName>
    <definedName name="PRIMAPS">#N/A</definedName>
    <definedName name="Print_Area_MI" localSheetId="3">[14]FP1996!#REF!</definedName>
    <definedName name="Print_Area_MI" localSheetId="4">[14]FP1996!#REF!</definedName>
    <definedName name="Print_Area_MI" localSheetId="5">[14]FP1996!#REF!</definedName>
    <definedName name="Print_Area_MI" localSheetId="7">[14]FP1996!#REF!</definedName>
    <definedName name="Print_Area_MI" localSheetId="8">[14]FP1996!#REF!</definedName>
    <definedName name="Print_Area_MI">[14]FP1996!#REF!</definedName>
    <definedName name="prior">'[34]sal 2'!$A$26:$AD$548</definedName>
    <definedName name="Prioritarios" localSheetId="3">#REF!</definedName>
    <definedName name="Prioritarios" localSheetId="4">#REF!</definedName>
    <definedName name="Prioritarios" localSheetId="5">#REF!</definedName>
    <definedName name="Prioritarios" localSheetId="7">#REF!</definedName>
    <definedName name="Prioritarios" localSheetId="8">#REF!</definedName>
    <definedName name="Prioritarios">#REF!</definedName>
    <definedName name="programas" localSheetId="3">#REF!</definedName>
    <definedName name="programas" localSheetId="4">#REF!</definedName>
    <definedName name="programas" localSheetId="5">#REF!</definedName>
    <definedName name="programas" localSheetId="7">#REF!</definedName>
    <definedName name="programas" localSheetId="8">#REF!</definedName>
    <definedName name="programas">#REF!</definedName>
    <definedName name="PROY1">#N/A</definedName>
    <definedName name="PROY2" localSheetId="3">+IF([1]!MES=7,[1]!_________AGO1,IF([1]!MES=8,[1]!_________SEP1,IF([1]!MES=9,[1]!_________OCT1,IF([1]!MES=10,[1]!_________NOV1,IF([1]!MES=11,[1]!DIC)))))</definedName>
    <definedName name="PROY2" localSheetId="5">+IF([1]!MES=7,[1]!_________AGO1,IF([1]!MES=8,[1]!_________SEP1,IF([1]!MES=9,[1]!_________OCT1,IF([1]!MES=10,[1]!_________NOV1,IF([1]!MES=11,[1]!DIC)))))</definedName>
    <definedName name="PROY2">+IF([2]!MES=7,[2]!_________AGO1,IF([2]!MES=8,[2]!_________SEP1,IF([2]!MES=9,[2]!_________OCT1,IF([2]!MES=10,[2]!_________NOV1,IF([2]!MES=11,[2]!DIC)))))</definedName>
    <definedName name="PROY3" localSheetId="3">+IF([1]!MES=1,[1]!_________AGO1,IF([1]!MES=2,[1]!_________SEP1,IF([1]!MES=3,[1]!_________OCT1,IF([1]!MES=4,[1]!_________OCT1,IF([1]!MES=5,[1]!_________NOV1,IF([1]!MES=6,[1]!DIC))))))</definedName>
    <definedName name="PROY3" localSheetId="5">+IF([1]!MES=1,[1]!_________AGO1,IF([1]!MES=2,[1]!_________SEP1,IF([1]!MES=3,[1]!_________OCT1,IF([1]!MES=4,[1]!_________OCT1,IF([1]!MES=5,[1]!_________NOV1,IF([1]!MES=6,[1]!DIC))))))</definedName>
    <definedName name="PROY3">+IF([2]!MES=1,[2]!_________AGO1,IF([2]!MES=2,[2]!_________SEP1,IF([2]!MES=3,[2]!_________OCT1,IF([2]!MES=4,[2]!_________OCT1,IF([2]!MES=5,[2]!_________NOV1,IF([2]!MES=6,[2]!DIC))))))</definedName>
    <definedName name="PRT" localSheetId="3">[8]BANPRO99!#REF!</definedName>
    <definedName name="PRT" localSheetId="4">[8]BANPRO99!#REF!</definedName>
    <definedName name="PRT" localSheetId="5">[8]BANPRO99!#REF!</definedName>
    <definedName name="PRT" localSheetId="7">[8]BANPRO99!#REF!</definedName>
    <definedName name="PRT" localSheetId="8">[8]BANPRO99!#REF!</definedName>
    <definedName name="PRT">[8]BANPRO99!#REF!</definedName>
    <definedName name="PSF" localSheetId="3">[8]BANPRO99!#REF!</definedName>
    <definedName name="PSF" localSheetId="4">[8]BANPRO99!#REF!</definedName>
    <definedName name="PSF" localSheetId="5">[8]BANPRO99!#REF!</definedName>
    <definedName name="PSF" localSheetId="7">[8]BANPRO99!#REF!</definedName>
    <definedName name="PSF" localSheetId="8">[8]BANPRO99!#REF!</definedName>
    <definedName name="PSF">[8]BANPRO99!#REF!</definedName>
    <definedName name="pta" localSheetId="3">#REF!</definedName>
    <definedName name="pta" localSheetId="4">#REF!</definedName>
    <definedName name="pta" localSheetId="5">#REF!</definedName>
    <definedName name="pta" localSheetId="7">#REF!</definedName>
    <definedName name="pta" localSheetId="8">#REF!</definedName>
    <definedName name="pta">#REF!</definedName>
    <definedName name="ptb" localSheetId="3">#REF!</definedName>
    <definedName name="ptb" localSheetId="4">#REF!</definedName>
    <definedName name="ptb" localSheetId="5">#REF!</definedName>
    <definedName name="ptb" localSheetId="7">#REF!</definedName>
    <definedName name="ptb" localSheetId="8">#REF!</definedName>
    <definedName name="ptb">#REF!</definedName>
    <definedName name="ptc" localSheetId="3">#REF!</definedName>
    <definedName name="ptc" localSheetId="4">#REF!</definedName>
    <definedName name="ptc" localSheetId="5">#REF!</definedName>
    <definedName name="ptc" localSheetId="7">#REF!</definedName>
    <definedName name="ptc" localSheetId="8">#REF!</definedName>
    <definedName name="ptc">#REF!</definedName>
    <definedName name="ptd" localSheetId="3">#REF!</definedName>
    <definedName name="ptd" localSheetId="4">#REF!</definedName>
    <definedName name="ptd" localSheetId="5">#REF!</definedName>
    <definedName name="ptd" localSheetId="7">#REF!</definedName>
    <definedName name="ptd" localSheetId="8">#REF!</definedName>
    <definedName name="ptd">#REF!</definedName>
    <definedName name="pte" localSheetId="3">#REF!</definedName>
    <definedName name="pte" localSheetId="4">#REF!</definedName>
    <definedName name="pte" localSheetId="5">#REF!</definedName>
    <definedName name="pte" localSheetId="7">#REF!</definedName>
    <definedName name="pte" localSheetId="8">#REF!</definedName>
    <definedName name="pte">#REF!</definedName>
    <definedName name="QQQ" localSheetId="3">#REF!</definedName>
    <definedName name="QQQ" localSheetId="4">#REF!</definedName>
    <definedName name="QQQ" localSheetId="5">#REF!</definedName>
    <definedName name="QQQ" localSheetId="7">#REF!</definedName>
    <definedName name="QQQ" localSheetId="8">#REF!</definedName>
    <definedName name="QQQ">#REF!</definedName>
    <definedName name="qww" localSheetId="3">[1]!FEB&amp;[1]!MAR&amp;[1]!ABR&amp;[1]!MAY&amp;[1]!JUN&amp;[1]!JUL</definedName>
    <definedName name="qww" localSheetId="5">[1]!FEB&amp;[1]!MAR&amp;[1]!ABR&amp;[1]!MAY&amp;[1]!JUN&amp;[1]!JUL</definedName>
    <definedName name="qww">[2]!FEB&amp;[2]!MAR&amp;[2]!ABR&amp;[2]!MAY&amp;[2]!JUN&amp;[2]!JUL</definedName>
    <definedName name="R_Bife">'[35]ADEC II'!$A$1:$A$1016</definedName>
    <definedName name="ra">'[36]cat ramos'!$A$10:$B$52</definedName>
    <definedName name="ramo" localSheetId="3">#REF!</definedName>
    <definedName name="ramo" localSheetId="4">#REF!</definedName>
    <definedName name="ramo" localSheetId="5">#REF!</definedName>
    <definedName name="ramo" localSheetId="7">#REF!</definedName>
    <definedName name="ramo" localSheetId="8">#REF!</definedName>
    <definedName name="ramo">#REF!</definedName>
    <definedName name="Ramo_Rubro" localSheetId="3">#REF!</definedName>
    <definedName name="Ramo_Rubro" localSheetId="4">#REF!</definedName>
    <definedName name="Ramo_Rubro" localSheetId="5">#REF!</definedName>
    <definedName name="Ramo_Rubro" localSheetId="7">#REF!</definedName>
    <definedName name="Ramo_Rubro" localSheetId="8">#REF!</definedName>
    <definedName name="Ramo_Rubro">#REF!</definedName>
    <definedName name="ramoscierredos2003" localSheetId="3">#REF!</definedName>
    <definedName name="ramoscierredos2003" localSheetId="4">#REF!</definedName>
    <definedName name="ramoscierredos2003" localSheetId="5">#REF!</definedName>
    <definedName name="ramoscierredos2003" localSheetId="7">#REF!</definedName>
    <definedName name="ramoscierredos2003" localSheetId="8">#REF!</definedName>
    <definedName name="ramoscierredos2003">#REF!</definedName>
    <definedName name="ramoscierreuno2003" localSheetId="3">#REF!</definedName>
    <definedName name="ramoscierreuno2003" localSheetId="4">#REF!</definedName>
    <definedName name="ramoscierreuno2003" localSheetId="5">#REF!</definedName>
    <definedName name="ramoscierreuno2003" localSheetId="7">#REF!</definedName>
    <definedName name="ramoscierreuno2003" localSheetId="8">#REF!</definedName>
    <definedName name="ramoscierreuno2003">#REF!</definedName>
    <definedName name="ramosdos2002" localSheetId="3">#REF!</definedName>
    <definedName name="ramosdos2002" localSheetId="4">#REF!</definedName>
    <definedName name="ramosdos2002" localSheetId="5">#REF!</definedName>
    <definedName name="ramosdos2002" localSheetId="7">#REF!</definedName>
    <definedName name="ramosdos2002" localSheetId="8">#REF!</definedName>
    <definedName name="ramosdos2002">#REF!</definedName>
    <definedName name="ramosuno2002" localSheetId="3">#REF!</definedName>
    <definedName name="ramosuno2002" localSheetId="4">#REF!</definedName>
    <definedName name="ramosuno2002" localSheetId="5">#REF!</definedName>
    <definedName name="ramosuno2002" localSheetId="7">#REF!</definedName>
    <definedName name="ramosuno2002" localSheetId="8">#REF!</definedName>
    <definedName name="ramosuno2002">#REF!</definedName>
    <definedName name="RANGO">#N/A</definedName>
    <definedName name="RANGO2">#N/A</definedName>
    <definedName name="RCV" localSheetId="3">[8]BANPRO99!#REF!</definedName>
    <definedName name="RCV" localSheetId="4">[8]BANPRO99!#REF!</definedName>
    <definedName name="RCV" localSheetId="5">[8]BANPRO99!#REF!</definedName>
    <definedName name="RCV" localSheetId="7">[8]BANPRO99!#REF!</definedName>
    <definedName name="RCV" localSheetId="8">[8]BANPRO99!#REF!</definedName>
    <definedName name="RCV">[8]BANPRO99!#REF!</definedName>
    <definedName name="reducciones" localSheetId="3">#REF!</definedName>
    <definedName name="reducciones" localSheetId="4">#REF!</definedName>
    <definedName name="reducciones" localSheetId="5">#REF!</definedName>
    <definedName name="reducciones" localSheetId="7">#REF!</definedName>
    <definedName name="reducciones" localSheetId="8">#REF!</definedName>
    <definedName name="reducciones">#REF!</definedName>
    <definedName name="REG">#N/A</definedName>
    <definedName name="res" localSheetId="3">#REF!</definedName>
    <definedName name="res" localSheetId="4">#REF!</definedName>
    <definedName name="res" localSheetId="5">#REF!</definedName>
    <definedName name="res" localSheetId="7">#REF!</definedName>
    <definedName name="res" localSheetId="8">#REF!</definedName>
    <definedName name="res">#REF!</definedName>
    <definedName name="RF" localSheetId="3">[8]BANPRO99!#REF!</definedName>
    <definedName name="RF" localSheetId="4">[8]BANPRO99!#REF!</definedName>
    <definedName name="RF" localSheetId="5">[8]BANPRO99!#REF!</definedName>
    <definedName name="RF" localSheetId="7">[8]BANPRO99!#REF!</definedName>
    <definedName name="RF" localSheetId="8">[8]BANPRO99!#REF!</definedName>
    <definedName name="RF">[8]BANPRO99!#REF!</definedName>
    <definedName name="RP" localSheetId="3">[8]BANPRO99!#REF!</definedName>
    <definedName name="RP" localSheetId="4">[8]BANPRO99!#REF!</definedName>
    <definedName name="RP" localSheetId="5">[8]BANPRO99!#REF!</definedName>
    <definedName name="RP" localSheetId="7">[8]BANPRO99!#REF!</definedName>
    <definedName name="RP" localSheetId="8">[8]BANPRO99!#REF!</definedName>
    <definedName name="RP">[8]BANPRO99!#REF!</definedName>
    <definedName name="RT" localSheetId="3">[8]BANPRO99!#REF!</definedName>
    <definedName name="RT" localSheetId="4">[8]BANPRO99!#REF!</definedName>
    <definedName name="RT" localSheetId="5">[8]BANPRO99!#REF!</definedName>
    <definedName name="RT" localSheetId="7">[8]BANPRO99!#REF!</definedName>
    <definedName name="RT" localSheetId="8">[8]BANPRO99!#REF!</definedName>
    <definedName name="RT">[8]BANPRO99!#REF!</definedName>
    <definedName name="s" localSheetId="3">[1]!SEP&amp;[1]!OCT&amp;[1]!NOV&amp;[1]!DIC</definedName>
    <definedName name="s" localSheetId="5">[1]!SEP&amp;[1]!OCT&amp;[1]!NOV&amp;[1]!DIC</definedName>
    <definedName name="s">[2]!SEP&amp;[2]!OCT&amp;[2]!NOV&amp;[2]!DIC</definedName>
    <definedName name="sa" localSheetId="3">#REF!</definedName>
    <definedName name="sa" localSheetId="4">#REF!</definedName>
    <definedName name="sa" localSheetId="5">#REF!</definedName>
    <definedName name="sa" localSheetId="7">#REF!</definedName>
    <definedName name="sa" localSheetId="8">#REF!</definedName>
    <definedName name="sa">#REF!</definedName>
    <definedName name="saasa" localSheetId="2" hidden="1">{"Bruto",#N/A,FALSE,"CONV3T.XLS";"Neto",#N/A,FALSE,"CONV3T.XLS";"UnoB",#N/A,FALSE,"CONV3T.XLS";"Bruto",#N/A,FALSE,"CONV4T.XLS";"Neto",#N/A,FALSE,"CONV4T.XLS";"UnoB",#N/A,FALSE,"CONV4T.XLS"}</definedName>
    <definedName name="saasa" localSheetId="3" hidden="1">{"Bruto",#N/A,FALSE,"CONV3T.XLS";"Neto",#N/A,FALSE,"CONV3T.XLS";"UnoB",#N/A,FALSE,"CONV3T.XLS";"Bruto",#N/A,FALSE,"CONV4T.XLS";"Neto",#N/A,FALSE,"CONV4T.XLS";"UnoB",#N/A,FALSE,"CONV4T.XLS"}</definedName>
    <definedName name="saasa" localSheetId="4" hidden="1">{"Bruto",#N/A,FALSE,"CONV3T.XLS";"Neto",#N/A,FALSE,"CONV3T.XLS";"UnoB",#N/A,FALSE,"CONV3T.XLS";"Bruto",#N/A,FALSE,"CONV4T.XLS";"Neto",#N/A,FALSE,"CONV4T.XLS";"UnoB",#N/A,FALSE,"CONV4T.XLS"}</definedName>
    <definedName name="saasa" localSheetId="5" hidden="1">{"Bruto",#N/A,FALSE,"CONV3T.XLS";"Neto",#N/A,FALSE,"CONV3T.XLS";"UnoB",#N/A,FALSE,"CONV3T.XLS";"Bruto",#N/A,FALSE,"CONV4T.XLS";"Neto",#N/A,FALSE,"CONV4T.XLS";"UnoB",#N/A,FALSE,"CONV4T.XLS"}</definedName>
    <definedName name="saasa" localSheetId="7" hidden="1">{"Bruto",#N/A,FALSE,"CONV3T.XLS";"Neto",#N/A,FALSE,"CONV3T.XLS";"UnoB",#N/A,FALSE,"CONV3T.XLS";"Bruto",#N/A,FALSE,"CONV4T.XLS";"Neto",#N/A,FALSE,"CONV4T.XLS";"UnoB",#N/A,FALSE,"CONV4T.XLS"}</definedName>
    <definedName name="saasa" localSheetId="8" hidden="1">{"Bruto",#N/A,FALSE,"CONV3T.XLS";"Neto",#N/A,FALSE,"CONV3T.XLS";"UnoB",#N/A,FALSE,"CONV3T.XLS";"Bruto",#N/A,FALSE,"CONV4T.XLS";"Neto",#N/A,FALSE,"CONV4T.XLS";"UnoB",#N/A,FALSE,"CONV4T.XLS"}</definedName>
    <definedName name="saasa" hidden="1">{"Bruto",#N/A,FALSE,"CONV3T.XLS";"Neto",#N/A,FALSE,"CONV3T.XLS";"UnoB",#N/A,FALSE,"CONV3T.XLS";"Bruto",#N/A,FALSE,"CONV4T.XLS";"Neto",#N/A,FALSE,"CONV4T.XLS";"UnoB",#N/A,FALSE,"CONV4T.XLS"}</definedName>
    <definedName name="sasaas" localSheetId="2" hidden="1">{#N/A,#N/A,FALSE,"TOT";#N/A,#N/A,FALSE,"PEP";#N/A,#N/A,FALSE,"REF";#N/A,#N/A,FALSE,"GAS";#N/A,#N/A,FALSE,"PET";#N/A,#N/A,FALSE,"COR"}</definedName>
    <definedName name="sasaas" localSheetId="3" hidden="1">{#N/A,#N/A,FALSE,"TOT";#N/A,#N/A,FALSE,"PEP";#N/A,#N/A,FALSE,"REF";#N/A,#N/A,FALSE,"GAS";#N/A,#N/A,FALSE,"PET";#N/A,#N/A,FALSE,"COR"}</definedName>
    <definedName name="sasaas" localSheetId="4" hidden="1">{#N/A,#N/A,FALSE,"TOT";#N/A,#N/A,FALSE,"PEP";#N/A,#N/A,FALSE,"REF";#N/A,#N/A,FALSE,"GAS";#N/A,#N/A,FALSE,"PET";#N/A,#N/A,FALSE,"COR"}</definedName>
    <definedName name="sasaas" localSheetId="5" hidden="1">{#N/A,#N/A,FALSE,"TOT";#N/A,#N/A,FALSE,"PEP";#N/A,#N/A,FALSE,"REF";#N/A,#N/A,FALSE,"GAS";#N/A,#N/A,FALSE,"PET";#N/A,#N/A,FALSE,"COR"}</definedName>
    <definedName name="sasaas" localSheetId="7" hidden="1">{#N/A,#N/A,FALSE,"TOT";#N/A,#N/A,FALSE,"PEP";#N/A,#N/A,FALSE,"REF";#N/A,#N/A,FALSE,"GAS";#N/A,#N/A,FALSE,"PET";#N/A,#N/A,FALSE,"COR"}</definedName>
    <definedName name="sasaas" localSheetId="8" hidden="1">{#N/A,#N/A,FALSE,"TOT";#N/A,#N/A,FALSE,"PEP";#N/A,#N/A,FALSE,"REF";#N/A,#N/A,FALSE,"GAS";#N/A,#N/A,FALSE,"PET";#N/A,#N/A,FALSE,"COR"}</definedName>
    <definedName name="sasaas" hidden="1">{#N/A,#N/A,FALSE,"TOT";#N/A,#N/A,FALSE,"PEP";#N/A,#N/A,FALSE,"REF";#N/A,#N/A,FALSE,"GAS";#N/A,#N/A,FALSE,"PET";#N/A,#N/A,FALSE,"COR"}</definedName>
    <definedName name="sb" localSheetId="3">#REF!</definedName>
    <definedName name="sb" localSheetId="4">#REF!</definedName>
    <definedName name="sb" localSheetId="5">#REF!</definedName>
    <definedName name="sb" localSheetId="7">#REF!</definedName>
    <definedName name="sb" localSheetId="8">#REF!</definedName>
    <definedName name="sb">#REF!</definedName>
    <definedName name="sc" localSheetId="3">#REF!</definedName>
    <definedName name="sc" localSheetId="4">#REF!</definedName>
    <definedName name="sc" localSheetId="5">#REF!</definedName>
    <definedName name="sc" localSheetId="7">#REF!</definedName>
    <definedName name="sc" localSheetId="8">#REF!</definedName>
    <definedName name="sc">#REF!</definedName>
    <definedName name="SCHP">'[6]Premisas IMSS'!$M$13</definedName>
    <definedName name="sd" localSheetId="3">#REF!</definedName>
    <definedName name="sd" localSheetId="4">#REF!</definedName>
    <definedName name="sd" localSheetId="5">#REF!</definedName>
    <definedName name="sd" localSheetId="7">#REF!</definedName>
    <definedName name="sd" localSheetId="8">#REF!</definedName>
    <definedName name="sd">#REF!</definedName>
    <definedName name="sds">[27]Presupuesto!$T$1:$T$65536</definedName>
    <definedName name="sdsdds" localSheetId="2" hidden="1">{"Bruto",#N/A,FALSE,"CONV3T.XLS";"Neto",#N/A,FALSE,"CONV3T.XLS";"UnoB",#N/A,FALSE,"CONV3T.XLS";"Bruto",#N/A,FALSE,"CONV4T.XLS";"Neto",#N/A,FALSE,"CONV4T.XLS";"UnoB",#N/A,FALSE,"CONV4T.XLS"}</definedName>
    <definedName name="sdsdds" localSheetId="3" hidden="1">{"Bruto",#N/A,FALSE,"CONV3T.XLS";"Neto",#N/A,FALSE,"CONV3T.XLS";"UnoB",#N/A,FALSE,"CONV3T.XLS";"Bruto",#N/A,FALSE,"CONV4T.XLS";"Neto",#N/A,FALSE,"CONV4T.XLS";"UnoB",#N/A,FALSE,"CONV4T.XLS"}</definedName>
    <definedName name="sdsdds" localSheetId="4" hidden="1">{"Bruto",#N/A,FALSE,"CONV3T.XLS";"Neto",#N/A,FALSE,"CONV3T.XLS";"UnoB",#N/A,FALSE,"CONV3T.XLS";"Bruto",#N/A,FALSE,"CONV4T.XLS";"Neto",#N/A,FALSE,"CONV4T.XLS";"UnoB",#N/A,FALSE,"CONV4T.XLS"}</definedName>
    <definedName name="sdsdds" localSheetId="5" hidden="1">{"Bruto",#N/A,FALSE,"CONV3T.XLS";"Neto",#N/A,FALSE,"CONV3T.XLS";"UnoB",#N/A,FALSE,"CONV3T.XLS";"Bruto",#N/A,FALSE,"CONV4T.XLS";"Neto",#N/A,FALSE,"CONV4T.XLS";"UnoB",#N/A,FALSE,"CONV4T.XLS"}</definedName>
    <definedName name="sdsdds" localSheetId="7" hidden="1">{"Bruto",#N/A,FALSE,"CONV3T.XLS";"Neto",#N/A,FALSE,"CONV3T.XLS";"UnoB",#N/A,FALSE,"CONV3T.XLS";"Bruto",#N/A,FALSE,"CONV4T.XLS";"Neto",#N/A,FALSE,"CONV4T.XLS";"UnoB",#N/A,FALSE,"CONV4T.XLS"}</definedName>
    <definedName name="sdsdds" localSheetId="8" hidden="1">{"Bruto",#N/A,FALSE,"CONV3T.XLS";"Neto",#N/A,FALSE,"CONV3T.XLS";"UnoB",#N/A,FALSE,"CONV3T.XLS";"Bruto",#N/A,FALSE,"CONV4T.XLS";"Neto",#N/A,FALSE,"CONV4T.XLS";"UnoB",#N/A,FALSE,"CONV4T.XLS"}</definedName>
    <definedName name="sdsdds" hidden="1">{"Bruto",#N/A,FALSE,"CONV3T.XLS";"Neto",#N/A,FALSE,"CONV3T.XLS";"UnoB",#N/A,FALSE,"CONV3T.XLS";"Bruto",#N/A,FALSE,"CONV4T.XLS";"Neto",#N/A,FALSE,"CONV4T.XLS";"UnoB",#N/A,FALSE,"CONV4T.XLS"}</definedName>
    <definedName name="se" localSheetId="3">#REF!</definedName>
    <definedName name="se" localSheetId="4">#REF!</definedName>
    <definedName name="se" localSheetId="5">#REF!</definedName>
    <definedName name="se" localSheetId="7">#REF!</definedName>
    <definedName name="se" localSheetId="8">#REF!</definedName>
    <definedName name="se">#REF!</definedName>
    <definedName name="SEP">"; SEPTIEMBRE.- "&amp;TEXT([10]edofza09!$C$24,"#,##0")</definedName>
    <definedName name="sero" localSheetId="2" hidden="1">{"Bruto",#N/A,FALSE,"CONV3T.XLS";"Neto",#N/A,FALSE,"CONV3T.XLS";"UnoB",#N/A,FALSE,"CONV3T.XLS";"Bruto",#N/A,FALSE,"CONV4T.XLS";"Neto",#N/A,FALSE,"CONV4T.XLS";"UnoB",#N/A,FALSE,"CONV4T.XLS"}</definedName>
    <definedName name="sero" localSheetId="3" hidden="1">{"Bruto",#N/A,FALSE,"CONV3T.XLS";"Neto",#N/A,FALSE,"CONV3T.XLS";"UnoB",#N/A,FALSE,"CONV3T.XLS";"Bruto",#N/A,FALSE,"CONV4T.XLS";"Neto",#N/A,FALSE,"CONV4T.XLS";"UnoB",#N/A,FALSE,"CONV4T.XLS"}</definedName>
    <definedName name="sero" localSheetId="4" hidden="1">{"Bruto",#N/A,FALSE,"CONV3T.XLS";"Neto",#N/A,FALSE,"CONV3T.XLS";"UnoB",#N/A,FALSE,"CONV3T.XLS";"Bruto",#N/A,FALSE,"CONV4T.XLS";"Neto",#N/A,FALSE,"CONV4T.XLS";"UnoB",#N/A,FALSE,"CONV4T.XLS"}</definedName>
    <definedName name="sero" localSheetId="5" hidden="1">{"Bruto",#N/A,FALSE,"CONV3T.XLS";"Neto",#N/A,FALSE,"CONV3T.XLS";"UnoB",#N/A,FALSE,"CONV3T.XLS";"Bruto",#N/A,FALSE,"CONV4T.XLS";"Neto",#N/A,FALSE,"CONV4T.XLS";"UnoB",#N/A,FALSE,"CONV4T.XLS"}</definedName>
    <definedName name="sero" localSheetId="7" hidden="1">{"Bruto",#N/A,FALSE,"CONV3T.XLS";"Neto",#N/A,FALSE,"CONV3T.XLS";"UnoB",#N/A,FALSE,"CONV3T.XLS";"Bruto",#N/A,FALSE,"CONV4T.XLS";"Neto",#N/A,FALSE,"CONV4T.XLS";"UnoB",#N/A,FALSE,"CONV4T.XLS"}</definedName>
    <definedName name="sero" localSheetId="8" hidden="1">{"Bruto",#N/A,FALSE,"CONV3T.XLS";"Neto",#N/A,FALSE,"CONV3T.XLS";"UnoB",#N/A,FALSE,"CONV3T.XLS";"Bruto",#N/A,FALSE,"CONV4T.XLS";"Neto",#N/A,FALSE,"CONV4T.XLS";"UnoB",#N/A,FALSE,"CONV4T.XLS"}</definedName>
    <definedName name="sero" hidden="1">{"Bruto",#N/A,FALSE,"CONV3T.XLS";"Neto",#N/A,FALSE,"CONV3T.XLS";"UnoB",#N/A,FALSE,"CONV3T.XLS";"Bruto",#N/A,FALSE,"CONV4T.XLS";"Neto",#N/A,FALSE,"CONV4T.XLS";"UnoB",#N/A,FALSE,"CONV4T.XLS"}</definedName>
    <definedName name="SF" localSheetId="3">[8]BANPRO99!#REF!</definedName>
    <definedName name="SF" localSheetId="4">[8]BANPRO99!#REF!</definedName>
    <definedName name="SF" localSheetId="5">[8]BANPRO99!#REF!</definedName>
    <definedName name="SF" localSheetId="7">[8]BANPRO99!#REF!</definedName>
    <definedName name="SF" localSheetId="8">[8]BANPRO99!#REF!</definedName>
    <definedName name="SF">[8]BANPRO99!#REF!</definedName>
    <definedName name="SHCP" localSheetId="2" hidden="1">#REF!</definedName>
    <definedName name="SHCP" localSheetId="3" hidden="1">#REF!</definedName>
    <definedName name="SHCP" localSheetId="4" hidden="1">#REF!</definedName>
    <definedName name="SHCP" localSheetId="5" hidden="1">#REF!</definedName>
    <definedName name="SHCP" localSheetId="7" hidden="1">#REF!</definedName>
    <definedName name="SHCP" localSheetId="8" hidden="1">#REF!</definedName>
    <definedName name="SHCP" hidden="1">#REF!</definedName>
    <definedName name="sinpec" localSheetId="3">#REF!</definedName>
    <definedName name="sinpec" localSheetId="4">#REF!</definedName>
    <definedName name="sinpec" localSheetId="5">#REF!</definedName>
    <definedName name="sinpec" localSheetId="7">#REF!</definedName>
    <definedName name="sinpec" localSheetId="8">#REF!</definedName>
    <definedName name="sinpec">#REF!</definedName>
    <definedName name="smdf97">'[6]Premisa macro'!$C$4</definedName>
    <definedName name="SPEM96" localSheetId="3">#REF!</definedName>
    <definedName name="SPEM96" localSheetId="4">#REF!</definedName>
    <definedName name="SPEM96" localSheetId="5">#REF!</definedName>
    <definedName name="SPEM96" localSheetId="7">#REF!</definedName>
    <definedName name="SPEM96" localSheetId="8">#REF!</definedName>
    <definedName name="SPEM96">#REF!</definedName>
    <definedName name="sta" localSheetId="3">#REF!</definedName>
    <definedName name="sta" localSheetId="4">#REF!</definedName>
    <definedName name="sta" localSheetId="5">#REF!</definedName>
    <definedName name="sta" localSheetId="7">#REF!</definedName>
    <definedName name="sta" localSheetId="8">#REF!</definedName>
    <definedName name="sta">#REF!</definedName>
    <definedName name="stb" localSheetId="3">#REF!</definedName>
    <definedName name="stb" localSheetId="4">#REF!</definedName>
    <definedName name="stb" localSheetId="5">#REF!</definedName>
    <definedName name="stb" localSheetId="7">#REF!</definedName>
    <definedName name="stb" localSheetId="8">#REF!</definedName>
    <definedName name="stb">#REF!</definedName>
    <definedName name="stc" localSheetId="3">#REF!</definedName>
    <definedName name="stc" localSheetId="4">#REF!</definedName>
    <definedName name="stc" localSheetId="5">#REF!</definedName>
    <definedName name="stc" localSheetId="7">#REF!</definedName>
    <definedName name="stc" localSheetId="8">#REF!</definedName>
    <definedName name="stc">#REF!</definedName>
    <definedName name="std" localSheetId="3">#REF!</definedName>
    <definedName name="std" localSheetId="4">#REF!</definedName>
    <definedName name="std" localSheetId="5">#REF!</definedName>
    <definedName name="std" localSheetId="7">#REF!</definedName>
    <definedName name="std" localSheetId="8">#REF!</definedName>
    <definedName name="std">#REF!</definedName>
    <definedName name="ste" localSheetId="3">#REF!</definedName>
    <definedName name="ste" localSheetId="4">#REF!</definedName>
    <definedName name="ste" localSheetId="5">#REF!</definedName>
    <definedName name="ste" localSheetId="7">#REF!</definedName>
    <definedName name="ste" localSheetId="8">#REF!</definedName>
    <definedName name="ste">#REF!</definedName>
    <definedName name="subfunción" localSheetId="3">#REF!</definedName>
    <definedName name="subfunción" localSheetId="4">#REF!</definedName>
    <definedName name="subfunción" localSheetId="5">#REF!</definedName>
    <definedName name="subfunción" localSheetId="7">#REF!</definedName>
    <definedName name="subfunción" localSheetId="8">#REF!</definedName>
    <definedName name="subfunción">#REF!</definedName>
    <definedName name="syt" localSheetId="3">#REF!</definedName>
    <definedName name="syt" localSheetId="4">#REF!</definedName>
    <definedName name="syt" localSheetId="5">#REF!</definedName>
    <definedName name="syt" localSheetId="7">#REF!</definedName>
    <definedName name="syt" localSheetId="8">#REF!</definedName>
    <definedName name="syt">#REF!</definedName>
    <definedName name="sytc03" localSheetId="3">#REF!</definedName>
    <definedName name="sytc03" localSheetId="4">#REF!</definedName>
    <definedName name="sytc03" localSheetId="5">#REF!</definedName>
    <definedName name="sytc03" localSheetId="7">#REF!</definedName>
    <definedName name="sytc03" localSheetId="8">#REF!</definedName>
    <definedName name="sytc03">#REF!</definedName>
    <definedName name="sytppef" localSheetId="3">#REF!</definedName>
    <definedName name="sytppef" localSheetId="4">#REF!</definedName>
    <definedName name="sytppef" localSheetId="5">#REF!</definedName>
    <definedName name="sytppef" localSheetId="7">#REF!</definedName>
    <definedName name="sytppef" localSheetId="8">#REF!</definedName>
    <definedName name="sytppef">#REF!</definedName>
    <definedName name="SZZXCZXC" localSheetId="2" hidden="1">{"Bruto",#N/A,FALSE,"CONV3T.XLS";"Neto",#N/A,FALSE,"CONV3T.XLS";"UnoB",#N/A,FALSE,"CONV3T.XLS";"Bruto",#N/A,FALSE,"CONV4T.XLS";"Neto",#N/A,FALSE,"CONV4T.XLS";"UnoB",#N/A,FALSE,"CONV4T.XLS"}</definedName>
    <definedName name="SZZXCZXC" localSheetId="3" hidden="1">{"Bruto",#N/A,FALSE,"CONV3T.XLS";"Neto",#N/A,FALSE,"CONV3T.XLS";"UnoB",#N/A,FALSE,"CONV3T.XLS";"Bruto",#N/A,FALSE,"CONV4T.XLS";"Neto",#N/A,FALSE,"CONV4T.XLS";"UnoB",#N/A,FALSE,"CONV4T.XLS"}</definedName>
    <definedName name="SZZXCZXC" localSheetId="4" hidden="1">{"Bruto",#N/A,FALSE,"CONV3T.XLS";"Neto",#N/A,FALSE,"CONV3T.XLS";"UnoB",#N/A,FALSE,"CONV3T.XLS";"Bruto",#N/A,FALSE,"CONV4T.XLS";"Neto",#N/A,FALSE,"CONV4T.XLS";"UnoB",#N/A,FALSE,"CONV4T.XLS"}</definedName>
    <definedName name="SZZXCZXC" localSheetId="5" hidden="1">{"Bruto",#N/A,FALSE,"CONV3T.XLS";"Neto",#N/A,FALSE,"CONV3T.XLS";"UnoB",#N/A,FALSE,"CONV3T.XLS";"Bruto",#N/A,FALSE,"CONV4T.XLS";"Neto",#N/A,FALSE,"CONV4T.XLS";"UnoB",#N/A,FALSE,"CONV4T.XLS"}</definedName>
    <definedName name="SZZXCZXC" localSheetId="7" hidden="1">{"Bruto",#N/A,FALSE,"CONV3T.XLS";"Neto",#N/A,FALSE,"CONV3T.XLS";"UnoB",#N/A,FALSE,"CONV3T.XLS";"Bruto",#N/A,FALSE,"CONV4T.XLS";"Neto",#N/A,FALSE,"CONV4T.XLS";"UnoB",#N/A,FALSE,"CONV4T.XLS"}</definedName>
    <definedName name="SZZXCZXC" localSheetId="8" hidden="1">{"Bruto",#N/A,FALSE,"CONV3T.XLS";"Neto",#N/A,FALSE,"CONV3T.XLS";"UnoB",#N/A,FALSE,"CONV3T.XLS";"Bruto",#N/A,FALSE,"CONV4T.XLS";"Neto",#N/A,FALSE,"CONV4T.XLS";"UnoB",#N/A,FALSE,"CONV4T.XLS"}</definedName>
    <definedName name="SZZXCZXC" hidden="1">{"Bruto",#N/A,FALSE,"CONV3T.XLS";"Neto",#N/A,FALSE,"CONV3T.XLS";"UnoB",#N/A,FALSE,"CONV3T.XLS";"Bruto",#N/A,FALSE,"CONV4T.XLS";"Neto",#N/A,FALSE,"CONV4T.XLS";"UnoB",#N/A,FALSE,"CONV4T.XLS"}</definedName>
    <definedName name="TABLA016D">'[37]16'!$D$1:$E$15</definedName>
    <definedName name="TABLA01D">'[37]1'!$D$2:$E$14</definedName>
    <definedName name="TABLA04D">'[37]4'!$D$2:$E$34</definedName>
    <definedName name="TABLA06D">'[37]6'!$D$1:$G$15</definedName>
    <definedName name="TABLA1">'[37]1'!$A$1:$B$58</definedName>
    <definedName name="TABLA10">'[37]10'!$A$1:$B$133</definedName>
    <definedName name="TABLA10D">'[37]10'!$D$1:$E$19</definedName>
    <definedName name="TABLA11">'[37]11'!$A$1:$B$57</definedName>
    <definedName name="TABLA12">'[37]12'!$A$1:$B$130</definedName>
    <definedName name="TABLA13">'[37]13'!$A$1:$B$170</definedName>
    <definedName name="TABLA14">'[37]14'!$A$1:$B$100</definedName>
    <definedName name="TABLA14D">'[37]14'!$D$1:$E$21</definedName>
    <definedName name="TABLA15">'[37]15'!$A$1:$B$69</definedName>
    <definedName name="TABLA17">'[37]17'!$A$2:$B$134</definedName>
    <definedName name="TABLA18">'[37]18'!$A$1:$B$100</definedName>
    <definedName name="TABLA19">'[37]19'!$A$1:$B$100</definedName>
    <definedName name="TABLA2">'[37]2'!$A$3:$B$187</definedName>
    <definedName name="TABLA20">'[37]20'!$A$1:$B$100</definedName>
    <definedName name="tabla2002" localSheetId="3">#REF!</definedName>
    <definedName name="tabla2002" localSheetId="4">#REF!</definedName>
    <definedName name="tabla2002" localSheetId="5">#REF!</definedName>
    <definedName name="tabla2002" localSheetId="7">#REF!</definedName>
    <definedName name="tabla2002" localSheetId="8">#REF!</definedName>
    <definedName name="tabla2002">#REF!</definedName>
    <definedName name="TABLA21">'[37]21'!$A$1:$B$67</definedName>
    <definedName name="TABLA22">'[37]22'!$A$1:$B$14</definedName>
    <definedName name="TABLA3">'[37]3'!$A$2:$B$43</definedName>
    <definedName name="TABLA4">'[37]4'!$A$2:$B$31</definedName>
    <definedName name="TABLA5">'[37]5'!$A$1:$B$31</definedName>
    <definedName name="TABLA6">'[37]6'!$A$1:$B$28</definedName>
    <definedName name="TABLA7">'[37]7'!$A$2:$B$23</definedName>
    <definedName name="TABLA8">'[37]8'!$A$1:$B$49</definedName>
    <definedName name="TABLA9">'[37]9'!$A$1:$B$332</definedName>
    <definedName name="TAJJJJ" localSheetId="2" hidden="1">{#N/A,#N/A,FALSE,"TOT";#N/A,#N/A,FALSE,"PEP";#N/A,#N/A,FALSE,"REF";#N/A,#N/A,FALSE,"GAS";#N/A,#N/A,FALSE,"PET";#N/A,#N/A,FALSE,"COR"}</definedName>
    <definedName name="TAJJJJ" localSheetId="3" hidden="1">{#N/A,#N/A,FALSE,"TOT";#N/A,#N/A,FALSE,"PEP";#N/A,#N/A,FALSE,"REF";#N/A,#N/A,FALSE,"GAS";#N/A,#N/A,FALSE,"PET";#N/A,#N/A,FALSE,"COR"}</definedName>
    <definedName name="TAJJJJ" localSheetId="4" hidden="1">{#N/A,#N/A,FALSE,"TOT";#N/A,#N/A,FALSE,"PEP";#N/A,#N/A,FALSE,"REF";#N/A,#N/A,FALSE,"GAS";#N/A,#N/A,FALSE,"PET";#N/A,#N/A,FALSE,"COR"}</definedName>
    <definedName name="TAJJJJ" localSheetId="5" hidden="1">{#N/A,#N/A,FALSE,"TOT";#N/A,#N/A,FALSE,"PEP";#N/A,#N/A,FALSE,"REF";#N/A,#N/A,FALSE,"GAS";#N/A,#N/A,FALSE,"PET";#N/A,#N/A,FALSE,"COR"}</definedName>
    <definedName name="TAJJJJ" localSheetId="7" hidden="1">{#N/A,#N/A,FALSE,"TOT";#N/A,#N/A,FALSE,"PEP";#N/A,#N/A,FALSE,"REF";#N/A,#N/A,FALSE,"GAS";#N/A,#N/A,FALSE,"PET";#N/A,#N/A,FALSE,"COR"}</definedName>
    <definedName name="TAJJJJ" localSheetId="8" hidden="1">{#N/A,#N/A,FALSE,"TOT";#N/A,#N/A,FALSE,"PEP";#N/A,#N/A,FALSE,"REF";#N/A,#N/A,FALSE,"GAS";#N/A,#N/A,FALSE,"PET";#N/A,#N/A,FALSE,"COR"}</definedName>
    <definedName name="TAJJJJ" hidden="1">{#N/A,#N/A,FALSE,"TOT";#N/A,#N/A,FALSE,"PEP";#N/A,#N/A,FALSE,"REF";#N/A,#N/A,FALSE,"GAS";#N/A,#N/A,FALSE,"PET";#N/A,#N/A,FALSE,"COR"}</definedName>
    <definedName name="TENER" localSheetId="2" hidden="1">{"Bruto",#N/A,FALSE,"CONV3T.XLS";"Neto",#N/A,FALSE,"CONV3T.XLS";"UnoB",#N/A,FALSE,"CONV3T.XLS";"Bruto",#N/A,FALSE,"CONV4T.XLS";"Neto",#N/A,FALSE,"CONV4T.XLS";"UnoB",#N/A,FALSE,"CONV4T.XLS"}</definedName>
    <definedName name="TENER" localSheetId="3" hidden="1">{"Bruto",#N/A,FALSE,"CONV3T.XLS";"Neto",#N/A,FALSE,"CONV3T.XLS";"UnoB",#N/A,FALSE,"CONV3T.XLS";"Bruto",#N/A,FALSE,"CONV4T.XLS";"Neto",#N/A,FALSE,"CONV4T.XLS";"UnoB",#N/A,FALSE,"CONV4T.XLS"}</definedName>
    <definedName name="TENER" localSheetId="4" hidden="1">{"Bruto",#N/A,FALSE,"CONV3T.XLS";"Neto",#N/A,FALSE,"CONV3T.XLS";"UnoB",#N/A,FALSE,"CONV3T.XLS";"Bruto",#N/A,FALSE,"CONV4T.XLS";"Neto",#N/A,FALSE,"CONV4T.XLS";"UnoB",#N/A,FALSE,"CONV4T.XLS"}</definedName>
    <definedName name="TENER" localSheetId="5" hidden="1">{"Bruto",#N/A,FALSE,"CONV3T.XLS";"Neto",#N/A,FALSE,"CONV3T.XLS";"UnoB",#N/A,FALSE,"CONV3T.XLS";"Bruto",#N/A,FALSE,"CONV4T.XLS";"Neto",#N/A,FALSE,"CONV4T.XLS";"UnoB",#N/A,FALSE,"CONV4T.XLS"}</definedName>
    <definedName name="TENER" localSheetId="7" hidden="1">{"Bruto",#N/A,FALSE,"CONV3T.XLS";"Neto",#N/A,FALSE,"CONV3T.XLS";"UnoB",#N/A,FALSE,"CONV3T.XLS";"Bruto",#N/A,FALSE,"CONV4T.XLS";"Neto",#N/A,FALSE,"CONV4T.XLS";"UnoB",#N/A,FALSE,"CONV4T.XLS"}</definedName>
    <definedName name="TENER" localSheetId="8" hidden="1">{"Bruto",#N/A,FALSE,"CONV3T.XLS";"Neto",#N/A,FALSE,"CONV3T.XLS";"UnoB",#N/A,FALSE,"CONV3T.XLS";"Bruto",#N/A,FALSE,"CONV4T.XLS";"Neto",#N/A,FALSE,"CONV4T.XLS";"UnoB",#N/A,FALSE,"CONV4T.XLS"}</definedName>
    <definedName name="TENER" hidden="1">{"Bruto",#N/A,FALSE,"CONV3T.XLS";"Neto",#N/A,FALSE,"CONV3T.XLS";"UnoB",#N/A,FALSE,"CONV3T.XLS";"Bruto",#N/A,FALSE,"CONV4T.XLS";"Neto",#N/A,FALSE,"CONV4T.XLS";"UnoB",#N/A,FALSE,"CONV4T.XLS"}</definedName>
    <definedName name="TIT" localSheetId="3">#REF!</definedName>
    <definedName name="TIT" localSheetId="4">#REF!</definedName>
    <definedName name="TIT" localSheetId="5">#REF!</definedName>
    <definedName name="TIT" localSheetId="7">#REF!</definedName>
    <definedName name="TIT" localSheetId="8">#REF!</definedName>
    <definedName name="TIT">#REF!</definedName>
    <definedName name="TITULO">[38]PPQ!$B$3</definedName>
    <definedName name="_xlnm.Print_Titles" localSheetId="1">'Anexo 10'!$2:$6</definedName>
    <definedName name="_xlnm.Print_Titles" localSheetId="2">'Anexo 11'!$1:$5</definedName>
    <definedName name="_xlnm.Print_Titles" localSheetId="3">'Anexo 12'!$1:$5</definedName>
    <definedName name="_xlnm.Print_Titles" localSheetId="4">'Anexo 13'!$1:$8</definedName>
    <definedName name="_xlnm.Print_Titles" localSheetId="6">'Anexo 15'!$1:$5</definedName>
    <definedName name="_xlnm.Print_Titles" localSheetId="0">'Anexo 9'!$1:$5</definedName>
    <definedName name="TODO96" localSheetId="3">#REF!</definedName>
    <definedName name="TODO96" localSheetId="4">#REF!</definedName>
    <definedName name="TODO96" localSheetId="5">#REF!</definedName>
    <definedName name="TODO96" localSheetId="7">#REF!</definedName>
    <definedName name="TODO96" localSheetId="8">#REF!</definedName>
    <definedName name="TODO96">#REF!</definedName>
    <definedName name="TOTAL">#N/A</definedName>
    <definedName name="total_real" localSheetId="3">#REF!</definedName>
    <definedName name="total_real" localSheetId="4">#REF!</definedName>
    <definedName name="total_real" localSheetId="5">#REF!</definedName>
    <definedName name="total_real" localSheetId="7">#REF!</definedName>
    <definedName name="total_real" localSheetId="8">#REF!</definedName>
    <definedName name="total_real">#REF!</definedName>
    <definedName name="TOTAL01" localSheetId="3">#REF!</definedName>
    <definedName name="TOTAL01" localSheetId="4">#REF!</definedName>
    <definedName name="TOTAL01" localSheetId="5">#REF!</definedName>
    <definedName name="TOTAL01" localSheetId="7">#REF!</definedName>
    <definedName name="TOTAL01" localSheetId="8">#REF!</definedName>
    <definedName name="TOTAL01">#REF!</definedName>
    <definedName name="total1">'[29]1'!$I$2:$J$42</definedName>
    <definedName name="TOTAL10">'[29]10'!$J$2:$K$39</definedName>
    <definedName name="TOTAL2">'[29]2'!$J$2:$K$39</definedName>
    <definedName name="TOTAL3">'[29]3'!$J$2:$K$39</definedName>
    <definedName name="TOTAL4">'[29]4'!$J$2:$K$39</definedName>
    <definedName name="TOTAL5">'[29]5'!$J$2:$K$39</definedName>
    <definedName name="TOTAL6">'[29]6'!$J$2:$K$39</definedName>
    <definedName name="TOTAL7">'[29]7'!$J$2:$K$39</definedName>
    <definedName name="TOTAL8">'[29]8'!$J$2:$K$39</definedName>
    <definedName name="TOTAL9">'[29]9'!$J$2:$K$39</definedName>
    <definedName name="tul" localSheetId="2" hidden="1">{"Bruto",#N/A,FALSE,"CONV3T.XLS";"Neto",#N/A,FALSE,"CONV3T.XLS";"UnoB",#N/A,FALSE,"CONV3T.XLS";"Bruto",#N/A,FALSE,"CONV4T.XLS";"Neto",#N/A,FALSE,"CONV4T.XLS";"UnoB",#N/A,FALSE,"CONV4T.XLS"}</definedName>
    <definedName name="tul" localSheetId="3" hidden="1">{"Bruto",#N/A,FALSE,"CONV3T.XLS";"Neto",#N/A,FALSE,"CONV3T.XLS";"UnoB",#N/A,FALSE,"CONV3T.XLS";"Bruto",#N/A,FALSE,"CONV4T.XLS";"Neto",#N/A,FALSE,"CONV4T.XLS";"UnoB",#N/A,FALSE,"CONV4T.XLS"}</definedName>
    <definedName name="tul" localSheetId="4" hidden="1">{"Bruto",#N/A,FALSE,"CONV3T.XLS";"Neto",#N/A,FALSE,"CONV3T.XLS";"UnoB",#N/A,FALSE,"CONV3T.XLS";"Bruto",#N/A,FALSE,"CONV4T.XLS";"Neto",#N/A,FALSE,"CONV4T.XLS";"UnoB",#N/A,FALSE,"CONV4T.XLS"}</definedName>
    <definedName name="tul" localSheetId="5" hidden="1">{"Bruto",#N/A,FALSE,"CONV3T.XLS";"Neto",#N/A,FALSE,"CONV3T.XLS";"UnoB",#N/A,FALSE,"CONV3T.XLS";"Bruto",#N/A,FALSE,"CONV4T.XLS";"Neto",#N/A,FALSE,"CONV4T.XLS";"UnoB",#N/A,FALSE,"CONV4T.XLS"}</definedName>
    <definedName name="tul" localSheetId="7" hidden="1">{"Bruto",#N/A,FALSE,"CONV3T.XLS";"Neto",#N/A,FALSE,"CONV3T.XLS";"UnoB",#N/A,FALSE,"CONV3T.XLS";"Bruto",#N/A,FALSE,"CONV4T.XLS";"Neto",#N/A,FALSE,"CONV4T.XLS";"UnoB",#N/A,FALSE,"CONV4T.XLS"}</definedName>
    <definedName name="tul" localSheetId="8" hidden="1">{"Bruto",#N/A,FALSE,"CONV3T.XLS";"Neto",#N/A,FALSE,"CONV3T.XLS";"UnoB",#N/A,FALSE,"CONV3T.XLS";"Bruto",#N/A,FALSE,"CONV4T.XLS";"Neto",#N/A,FALSE,"CONV4T.XLS";"UnoB",#N/A,FALSE,"CONV4T.XLS"}</definedName>
    <definedName name="tul" hidden="1">{"Bruto",#N/A,FALSE,"CONV3T.XLS";"Neto",#N/A,FALSE,"CONV3T.XLS";"UnoB",#N/A,FALSE,"CONV3T.XLS";"Bruto",#N/A,FALSE,"CONV4T.XLS";"Neto",#N/A,FALSE,"CONV4T.XLS";"UnoB",#N/A,FALSE,"CONV4T.XLS"}</definedName>
    <definedName name="u" localSheetId="3">[1]!AGO&amp;[1]!SEP&amp;[1]!OCT&amp;[1]!NOV&amp;[1]!DIC</definedName>
    <definedName name="u" localSheetId="5">[1]!AGO&amp;[1]!SEP&amp;[1]!OCT&amp;[1]!NOV&amp;[1]!DIC</definedName>
    <definedName name="u">[2]!AGO&amp;[2]!SEP&amp;[2]!OCT&amp;[2]!NOV&amp;[2]!DIC</definedName>
    <definedName name="UPCPICF_VMD50020" localSheetId="3">#REF!</definedName>
    <definedName name="UPCPICF_VMD50020" localSheetId="4">#REF!</definedName>
    <definedName name="UPCPICF_VMD50020" localSheetId="5">#REF!</definedName>
    <definedName name="UPCPICF_VMD50020" localSheetId="7">#REF!</definedName>
    <definedName name="UPCPICF_VMD50020" localSheetId="8">#REF!</definedName>
    <definedName name="UPCPICF_VMD50020">#REF!</definedName>
    <definedName name="UR">[32]urs!$C$10:$D$1332</definedName>
    <definedName name="V_Bife">'[35]ADEC II'!$A$1:$Z$1016</definedName>
    <definedName name="VARIABLES">#N/A</definedName>
    <definedName name="vcorta" localSheetId="3">#REF!</definedName>
    <definedName name="vcorta" localSheetId="4">#REF!</definedName>
    <definedName name="vcorta" localSheetId="5">#REF!</definedName>
    <definedName name="vcorta" localSheetId="7">#REF!</definedName>
    <definedName name="vcorta" localSheetId="8">#REF!</definedName>
    <definedName name="vcorta">#REF!</definedName>
    <definedName name="Vertientes" localSheetId="3">#REF!</definedName>
    <definedName name="Vertientes" localSheetId="4">#REF!</definedName>
    <definedName name="Vertientes" localSheetId="5">#REF!</definedName>
    <definedName name="Vertientes" localSheetId="7">#REF!</definedName>
    <definedName name="Vertientes" localSheetId="8">#REF!</definedName>
    <definedName name="Vertientes">#REF!</definedName>
    <definedName name="wrn.econv2s." localSheetId="2" hidden="1">{"Bruto",#N/A,FALSE,"CONV3T.XLS";"Neto",#N/A,FALSE,"CONV3T.XLS";"UnoB",#N/A,FALSE,"CONV3T.XLS";"Bruto",#N/A,FALSE,"CONV4T.XLS";"Neto",#N/A,FALSE,"CONV4T.XLS";"UnoB",#N/A,FALSE,"CONV4T.XLS"}</definedName>
    <definedName name="wrn.econv2s." localSheetId="3" hidden="1">{"Bruto",#N/A,FALSE,"CONV3T.XLS";"Neto",#N/A,FALSE,"CONV3T.XLS";"UnoB",#N/A,FALSE,"CONV3T.XLS";"Bruto",#N/A,FALSE,"CONV4T.XLS";"Neto",#N/A,FALSE,"CONV4T.XLS";"UnoB",#N/A,FALSE,"CONV4T.XLS"}</definedName>
    <definedName name="wrn.econv2s." localSheetId="4" hidden="1">{"Bruto",#N/A,FALSE,"CONV3T.XLS";"Neto",#N/A,FALSE,"CONV3T.XLS";"UnoB",#N/A,FALSE,"CONV3T.XLS";"Bruto",#N/A,FALSE,"CONV4T.XLS";"Neto",#N/A,FALSE,"CONV4T.XLS";"UnoB",#N/A,FALSE,"CONV4T.XLS"}</definedName>
    <definedName name="wrn.econv2s." localSheetId="5" hidden="1">{"Bruto",#N/A,FALSE,"CONV3T.XLS";"Neto",#N/A,FALSE,"CONV3T.XLS";"UnoB",#N/A,FALSE,"CONV3T.XLS";"Bruto",#N/A,FALSE,"CONV4T.XLS";"Neto",#N/A,FALSE,"CONV4T.XLS";"UnoB",#N/A,FALSE,"CONV4T.XLS"}</definedName>
    <definedName name="wrn.econv2s." localSheetId="7" hidden="1">{"Bruto",#N/A,FALSE,"CONV3T.XLS";"Neto",#N/A,FALSE,"CONV3T.XLS";"UnoB",#N/A,FALSE,"CONV3T.XLS";"Bruto",#N/A,FALSE,"CONV4T.XLS";"Neto",#N/A,FALSE,"CONV4T.XLS";"UnoB",#N/A,FALSE,"CONV4T.XLS"}</definedName>
    <definedName name="wrn.econv2s." localSheetId="8" hidden="1">{"Bruto",#N/A,FALSE,"CONV3T.XLS";"Neto",#N/A,FALSE,"CONV3T.XLS";"UnoB",#N/A,FALSE,"CONV3T.XLS";"Bruto",#N/A,FALSE,"CONV4T.XLS";"Neto",#N/A,FALSE,"CONV4T.XLS";"UnoB",#N/A,FALSE,"CONV4T.XLS"}</definedName>
    <definedName name="wrn.econv2s." hidden="1">{"Bruto",#N/A,FALSE,"CONV3T.XLS";"Neto",#N/A,FALSE,"CONV3T.XLS";"UnoB",#N/A,FALSE,"CONV3T.XLS";"Bruto",#N/A,FALSE,"CONV4T.XLS";"Neto",#N/A,FALSE,"CONV4T.XLS";"UnoB",#N/A,FALSE,"CONV4T.XLS"}</definedName>
    <definedName name="wrn.gst1tajuorg." localSheetId="2" hidden="1">{#N/A,#N/A,FALSE,"TOT";#N/A,#N/A,FALSE,"PEP";#N/A,#N/A,FALSE,"REF";#N/A,#N/A,FALSE,"GAS";#N/A,#N/A,FALSE,"PET";#N/A,#N/A,FALSE,"COR"}</definedName>
    <definedName name="wrn.gst1tajuorg." localSheetId="3" hidden="1">{#N/A,#N/A,FALSE,"TOT";#N/A,#N/A,FALSE,"PEP";#N/A,#N/A,FALSE,"REF";#N/A,#N/A,FALSE,"GAS";#N/A,#N/A,FALSE,"PET";#N/A,#N/A,FALSE,"COR"}</definedName>
    <definedName name="wrn.gst1tajuorg." localSheetId="4" hidden="1">{#N/A,#N/A,FALSE,"TOT";#N/A,#N/A,FALSE,"PEP";#N/A,#N/A,FALSE,"REF";#N/A,#N/A,FALSE,"GAS";#N/A,#N/A,FALSE,"PET";#N/A,#N/A,FALSE,"COR"}</definedName>
    <definedName name="wrn.gst1tajuorg." localSheetId="5" hidden="1">{#N/A,#N/A,FALSE,"TOT";#N/A,#N/A,FALSE,"PEP";#N/A,#N/A,FALSE,"REF";#N/A,#N/A,FALSE,"GAS";#N/A,#N/A,FALSE,"PET";#N/A,#N/A,FALSE,"COR"}</definedName>
    <definedName name="wrn.gst1tajuorg." localSheetId="7" hidden="1">{#N/A,#N/A,FALSE,"TOT";#N/A,#N/A,FALSE,"PEP";#N/A,#N/A,FALSE,"REF";#N/A,#N/A,FALSE,"GAS";#N/A,#N/A,FALSE,"PET";#N/A,#N/A,FALSE,"COR"}</definedName>
    <definedName name="wrn.gst1tajuorg." localSheetId="8" hidden="1">{#N/A,#N/A,FALSE,"TOT";#N/A,#N/A,FALSE,"PEP";#N/A,#N/A,FALSE,"REF";#N/A,#N/A,FALSE,"GAS";#N/A,#N/A,FALSE,"PET";#N/A,#N/A,FALSE,"COR"}</definedName>
    <definedName name="wrn.gst1tajuorg." hidden="1">{#N/A,#N/A,FALSE,"TOT";#N/A,#N/A,FALSE,"PEP";#N/A,#N/A,FALSE,"REF";#N/A,#N/A,FALSE,"GAS";#N/A,#N/A,FALSE,"PET";#N/A,#N/A,FALSE,"COR"}</definedName>
    <definedName name="x" localSheetId="3">#REF!</definedName>
    <definedName name="x" localSheetId="4">#REF!</definedName>
    <definedName name="x" localSheetId="5">#REF!</definedName>
    <definedName name="x" localSheetId="7">#REF!</definedName>
    <definedName name="x" localSheetId="8">#REF!</definedName>
    <definedName name="x">#REF!</definedName>
    <definedName name="XX" localSheetId="2" hidden="1">{"Bruto",#N/A,FALSE,"CONV3T.XLS";"Neto",#N/A,FALSE,"CONV3T.XLS";"UnoB",#N/A,FALSE,"CONV3T.XLS";"Bruto",#N/A,FALSE,"CONV4T.XLS";"Neto",#N/A,FALSE,"CONV4T.XLS";"UnoB",#N/A,FALSE,"CONV4T.XLS"}</definedName>
    <definedName name="XX" localSheetId="3" hidden="1">{"Bruto",#N/A,FALSE,"CONV3T.XLS";"Neto",#N/A,FALSE,"CONV3T.XLS";"UnoB",#N/A,FALSE,"CONV3T.XLS";"Bruto",#N/A,FALSE,"CONV4T.XLS";"Neto",#N/A,FALSE,"CONV4T.XLS";"UnoB",#N/A,FALSE,"CONV4T.XLS"}</definedName>
    <definedName name="XX" localSheetId="4" hidden="1">{"Bruto",#N/A,FALSE,"CONV3T.XLS";"Neto",#N/A,FALSE,"CONV3T.XLS";"UnoB",#N/A,FALSE,"CONV3T.XLS";"Bruto",#N/A,FALSE,"CONV4T.XLS";"Neto",#N/A,FALSE,"CONV4T.XLS";"UnoB",#N/A,FALSE,"CONV4T.XLS"}</definedName>
    <definedName name="XX" localSheetId="5" hidden="1">{"Bruto",#N/A,FALSE,"CONV3T.XLS";"Neto",#N/A,FALSE,"CONV3T.XLS";"UnoB",#N/A,FALSE,"CONV3T.XLS";"Bruto",#N/A,FALSE,"CONV4T.XLS";"Neto",#N/A,FALSE,"CONV4T.XLS";"UnoB",#N/A,FALSE,"CONV4T.XLS"}</definedName>
    <definedName name="XX" localSheetId="7" hidden="1">{"Bruto",#N/A,FALSE,"CONV3T.XLS";"Neto",#N/A,FALSE,"CONV3T.XLS";"UnoB",#N/A,FALSE,"CONV3T.XLS";"Bruto",#N/A,FALSE,"CONV4T.XLS";"Neto",#N/A,FALSE,"CONV4T.XLS";"UnoB",#N/A,FALSE,"CONV4T.XLS"}</definedName>
    <definedName name="XX" localSheetId="8" hidden="1">{"Bruto",#N/A,FALSE,"CONV3T.XLS";"Neto",#N/A,FALSE,"CONV3T.XLS";"UnoB",#N/A,FALSE,"CONV3T.XLS";"Bruto",#N/A,FALSE,"CONV4T.XLS";"Neto",#N/A,FALSE,"CONV4T.XLS";"UnoB",#N/A,FALSE,"CONV4T.XLS"}</definedName>
    <definedName name="XX" hidden="1">{"Bruto",#N/A,FALSE,"CONV3T.XLS";"Neto",#N/A,FALSE,"CONV3T.XLS";"UnoB",#N/A,FALSE,"CONV3T.XLS";"Bruto",#N/A,FALSE,"CONV4T.XLS";"Neto",#N/A,FALSE,"CONV4T.XLS";"UnoB",#N/A,FALSE,"CONV4T.XLS"}</definedName>
    <definedName name="xxx" localSheetId="3">#REF!</definedName>
    <definedName name="xxx" localSheetId="4">#REF!</definedName>
    <definedName name="xxx" localSheetId="5">#REF!</definedName>
    <definedName name="xxx" localSheetId="7">#REF!</definedName>
    <definedName name="xxx" localSheetId="8">#REF!</definedName>
    <definedName name="xxx">#REF!</definedName>
    <definedName name="yyy" localSheetId="3">#REF!</definedName>
    <definedName name="yyy" localSheetId="4">#REF!</definedName>
    <definedName name="yyy" localSheetId="5">#REF!</definedName>
    <definedName name="yyy" localSheetId="7">#REF!</definedName>
    <definedName name="yyy" localSheetId="8">#REF!</definedName>
    <definedName name="yyy">#REF!</definedName>
    <definedName name="zz" localSheetId="3">#REF!</definedName>
    <definedName name="zz" localSheetId="4">#REF!</definedName>
    <definedName name="zz" localSheetId="5">#REF!</definedName>
    <definedName name="zz" localSheetId="7">#REF!</definedName>
    <definedName name="zz" localSheetId="8">#REF!</definedName>
    <definedName name="zz">#REF!</definedName>
  </definedNames>
  <calcPr calcId="152511" fullCalcOnLoad="1"/>
</workbook>
</file>

<file path=xl/calcChain.xml><?xml version="1.0" encoding="utf-8"?>
<calcChain xmlns="http://schemas.openxmlformats.org/spreadsheetml/2006/main">
  <c r="K101" i="10" l="1"/>
  <c r="J101" i="10"/>
  <c r="K100" i="10"/>
  <c r="J100" i="10"/>
  <c r="K99" i="10"/>
  <c r="J99" i="10"/>
  <c r="K98" i="10"/>
  <c r="J98" i="10"/>
  <c r="K97" i="10"/>
  <c r="J97" i="10"/>
  <c r="K96" i="10"/>
  <c r="J96" i="10"/>
  <c r="K95" i="10"/>
  <c r="J95" i="10"/>
  <c r="K94" i="10"/>
  <c r="J94" i="10"/>
  <c r="K93" i="10"/>
  <c r="J93" i="10"/>
  <c r="K92" i="10"/>
  <c r="J92" i="10"/>
  <c r="K91" i="10"/>
  <c r="J91" i="10"/>
  <c r="K90" i="10"/>
  <c r="J90" i="10"/>
  <c r="K89" i="10"/>
  <c r="J89" i="10"/>
  <c r="K88" i="10"/>
  <c r="J88" i="10"/>
  <c r="H87" i="10"/>
  <c r="K87" i="10"/>
  <c r="G87" i="10"/>
  <c r="F87" i="10"/>
  <c r="E87" i="10"/>
  <c r="D87" i="10"/>
  <c r="C87" i="10"/>
  <c r="K86" i="10"/>
  <c r="J86" i="10"/>
  <c r="K85" i="10"/>
  <c r="J85" i="10"/>
  <c r="H84" i="10"/>
  <c r="K84" i="10"/>
  <c r="G84" i="10"/>
  <c r="F84" i="10"/>
  <c r="E84" i="10"/>
  <c r="D84" i="10"/>
  <c r="C84" i="10"/>
  <c r="K83" i="10"/>
  <c r="J83" i="10"/>
  <c r="K82" i="10"/>
  <c r="J82" i="10"/>
  <c r="K81" i="10"/>
  <c r="J81" i="10"/>
  <c r="K80" i="10"/>
  <c r="J80" i="10"/>
  <c r="K79" i="10"/>
  <c r="J79" i="10"/>
  <c r="K78" i="10"/>
  <c r="J78" i="10"/>
  <c r="K77" i="10"/>
  <c r="J77" i="10"/>
  <c r="K76" i="10"/>
  <c r="J76" i="10"/>
  <c r="H76" i="10"/>
  <c r="G76" i="10"/>
  <c r="F76" i="10"/>
  <c r="E76" i="10"/>
  <c r="D76" i="10"/>
  <c r="C76" i="10"/>
  <c r="K75" i="10"/>
  <c r="J75" i="10"/>
  <c r="K74" i="10"/>
  <c r="J74" i="10"/>
  <c r="K73" i="10"/>
  <c r="J73" i="10"/>
  <c r="K72" i="10"/>
  <c r="J72" i="10"/>
  <c r="K71" i="10"/>
  <c r="J71" i="10"/>
  <c r="H71" i="10"/>
  <c r="G71" i="10"/>
  <c r="F71" i="10"/>
  <c r="E71" i="10"/>
  <c r="D71" i="10"/>
  <c r="C71" i="10"/>
  <c r="K70" i="10"/>
  <c r="J70" i="10"/>
  <c r="K69" i="10"/>
  <c r="J69" i="10"/>
  <c r="K68" i="10"/>
  <c r="J68" i="10"/>
  <c r="H67" i="10"/>
  <c r="K67" i="10"/>
  <c r="G67" i="10"/>
  <c r="F67" i="10"/>
  <c r="E67" i="10"/>
  <c r="D67" i="10"/>
  <c r="C67" i="10"/>
  <c r="K66" i="10"/>
  <c r="J66" i="10"/>
  <c r="K65" i="10"/>
  <c r="J65" i="10"/>
  <c r="K64" i="10"/>
  <c r="J64" i="10"/>
  <c r="K63" i="10"/>
  <c r="J63" i="10"/>
  <c r="H62" i="10"/>
  <c r="K62" i="10"/>
  <c r="G62" i="10"/>
  <c r="F62" i="10"/>
  <c r="E62" i="10"/>
  <c r="D62" i="10"/>
  <c r="C62" i="10"/>
  <c r="K61" i="10"/>
  <c r="J61" i="10"/>
  <c r="K60" i="10"/>
  <c r="J60" i="10"/>
  <c r="K59" i="10"/>
  <c r="J59" i="10"/>
  <c r="K58" i="10"/>
  <c r="J58" i="10"/>
  <c r="K57" i="10"/>
  <c r="J57" i="10"/>
  <c r="K56" i="10"/>
  <c r="J56" i="10"/>
  <c r="K55" i="10"/>
  <c r="J55" i="10"/>
  <c r="K54" i="10"/>
  <c r="J54" i="10"/>
  <c r="K53" i="10"/>
  <c r="J53" i="10"/>
  <c r="K52" i="10"/>
  <c r="J52" i="10"/>
  <c r="K51" i="10"/>
  <c r="J51" i="10"/>
  <c r="K50" i="10"/>
  <c r="J50" i="10"/>
  <c r="K49" i="10"/>
  <c r="J49" i="10"/>
  <c r="K48" i="10"/>
  <c r="J48" i="10"/>
  <c r="K47" i="10"/>
  <c r="J47" i="10"/>
  <c r="K46" i="10"/>
  <c r="J46" i="10"/>
  <c r="K45" i="10"/>
  <c r="J45" i="10"/>
  <c r="K44" i="10"/>
  <c r="J44" i="10"/>
  <c r="K43" i="10"/>
  <c r="J43" i="10"/>
  <c r="K42" i="10"/>
  <c r="J42" i="10"/>
  <c r="H42" i="10"/>
  <c r="G42" i="10"/>
  <c r="F42" i="10"/>
  <c r="E42" i="10"/>
  <c r="D42" i="10"/>
  <c r="C42" i="10"/>
  <c r="K41" i="10"/>
  <c r="J41" i="10"/>
  <c r="K40" i="10"/>
  <c r="J40" i="10"/>
  <c r="K39" i="10"/>
  <c r="J39" i="10"/>
  <c r="K38" i="10"/>
  <c r="J38" i="10"/>
  <c r="K37" i="10"/>
  <c r="J37" i="10"/>
  <c r="H36" i="10"/>
  <c r="K36" i="10"/>
  <c r="G36" i="10"/>
  <c r="F36" i="10"/>
  <c r="E36" i="10"/>
  <c r="D36" i="10"/>
  <c r="C36" i="10"/>
  <c r="K35" i="10"/>
  <c r="J35" i="10"/>
  <c r="K34" i="10"/>
  <c r="J34" i="10"/>
  <c r="H34" i="10"/>
  <c r="G34" i="10"/>
  <c r="F34" i="10"/>
  <c r="E34" i="10"/>
  <c r="D34" i="10"/>
  <c r="C34" i="10"/>
  <c r="K33" i="10"/>
  <c r="J33" i="10"/>
  <c r="K32" i="10"/>
  <c r="J32" i="10"/>
  <c r="K31" i="10"/>
  <c r="J31" i="10"/>
  <c r="K30" i="10"/>
  <c r="J30" i="10"/>
  <c r="K29" i="10"/>
  <c r="J29" i="10"/>
  <c r="H29" i="10"/>
  <c r="G29" i="10"/>
  <c r="F29" i="10"/>
  <c r="E29" i="10"/>
  <c r="D29" i="10"/>
  <c r="C29" i="10"/>
  <c r="K28" i="10"/>
  <c r="J28" i="10"/>
  <c r="K27" i="10"/>
  <c r="J27" i="10"/>
  <c r="K26" i="10"/>
  <c r="J26" i="10"/>
  <c r="H25" i="10"/>
  <c r="K25" i="10"/>
  <c r="G25" i="10"/>
  <c r="F25" i="10"/>
  <c r="E25" i="10"/>
  <c r="E6" i="10"/>
  <c r="D25" i="10"/>
  <c r="D6" i="10"/>
  <c r="C25" i="10"/>
  <c r="K24" i="10"/>
  <c r="J24" i="10"/>
  <c r="K23" i="10"/>
  <c r="J23" i="10"/>
  <c r="K22" i="10"/>
  <c r="J22" i="10"/>
  <c r="K21" i="10"/>
  <c r="J21" i="10"/>
  <c r="K20" i="10"/>
  <c r="J20" i="10"/>
  <c r="K19" i="10"/>
  <c r="J19" i="10"/>
  <c r="K18" i="10"/>
  <c r="J18" i="10"/>
  <c r="K17" i="10"/>
  <c r="J17" i="10"/>
  <c r="K16" i="10"/>
  <c r="J16" i="10"/>
  <c r="K15" i="10"/>
  <c r="J15" i="10"/>
  <c r="K14" i="10"/>
  <c r="J14" i="10"/>
  <c r="K13" i="10"/>
  <c r="J13" i="10"/>
  <c r="K12" i="10"/>
  <c r="J12" i="10"/>
  <c r="K11" i="10"/>
  <c r="J11" i="10"/>
  <c r="K10" i="10"/>
  <c r="J10" i="10"/>
  <c r="K9" i="10"/>
  <c r="J9" i="10"/>
  <c r="K8" i="10"/>
  <c r="J8" i="10"/>
  <c r="K7" i="10"/>
  <c r="J7" i="10"/>
  <c r="H7" i="10"/>
  <c r="G7" i="10"/>
  <c r="F7" i="10"/>
  <c r="E7" i="10"/>
  <c r="D7" i="10"/>
  <c r="C7" i="10"/>
  <c r="G6" i="10"/>
  <c r="F6" i="10"/>
  <c r="C6" i="10"/>
  <c r="J36" i="10"/>
  <c r="J25" i="10"/>
  <c r="J62" i="10"/>
  <c r="J67" i="10"/>
  <c r="J84" i="10"/>
  <c r="J87" i="10"/>
  <c r="H6" i="10"/>
  <c r="J6" i="10"/>
  <c r="K6" i="10"/>
  <c r="K104" i="9"/>
  <c r="J104" i="9"/>
  <c r="K103" i="9"/>
  <c r="J103" i="9"/>
  <c r="K102" i="9"/>
  <c r="J102" i="9"/>
  <c r="K101" i="9"/>
  <c r="J101" i="9"/>
  <c r="K100" i="9"/>
  <c r="J100" i="9"/>
  <c r="K99" i="9"/>
  <c r="J99" i="9"/>
  <c r="H98" i="9"/>
  <c r="K98" i="9"/>
  <c r="G98" i="9"/>
  <c r="F98" i="9"/>
  <c r="E98" i="9"/>
  <c r="D98" i="9"/>
  <c r="C98" i="9"/>
  <c r="K97" i="9"/>
  <c r="J97" i="9"/>
  <c r="K96" i="9"/>
  <c r="J96" i="9"/>
  <c r="K95" i="9"/>
  <c r="J95" i="9"/>
  <c r="K94" i="9"/>
  <c r="J94" i="9"/>
  <c r="K93" i="9"/>
  <c r="J93" i="9"/>
  <c r="K92" i="9"/>
  <c r="H92" i="9"/>
  <c r="J92" i="9"/>
  <c r="G92" i="9"/>
  <c r="F92" i="9"/>
  <c r="E92" i="9"/>
  <c r="D92" i="9"/>
  <c r="C92" i="9"/>
  <c r="K91" i="9"/>
  <c r="J91" i="9"/>
  <c r="H90" i="9"/>
  <c r="K90" i="9"/>
  <c r="G90" i="9"/>
  <c r="F90" i="9"/>
  <c r="E90" i="9"/>
  <c r="D90" i="9"/>
  <c r="C90" i="9"/>
  <c r="K89" i="9"/>
  <c r="J89" i="9"/>
  <c r="K86" i="9"/>
  <c r="J86" i="9"/>
  <c r="K85" i="9"/>
  <c r="J85" i="9"/>
  <c r="K84" i="9"/>
  <c r="J84" i="9"/>
  <c r="K83" i="9"/>
  <c r="J83" i="9"/>
  <c r="K82" i="9"/>
  <c r="I82" i="9"/>
  <c r="H82" i="9"/>
  <c r="J82" i="9"/>
  <c r="G82" i="9"/>
  <c r="F82" i="9"/>
  <c r="E82" i="9"/>
  <c r="D82" i="9"/>
  <c r="C82" i="9"/>
  <c r="K81" i="9"/>
  <c r="J81" i="9"/>
  <c r="K80" i="9"/>
  <c r="J80" i="9"/>
  <c r="H78" i="9"/>
  <c r="J78" i="9"/>
  <c r="G78" i="9"/>
  <c r="F78" i="9"/>
  <c r="E78" i="9"/>
  <c r="D78" i="9"/>
  <c r="C78" i="9"/>
  <c r="K77" i="9"/>
  <c r="J77" i="9"/>
  <c r="K76" i="9"/>
  <c r="J76" i="9"/>
  <c r="K75" i="9"/>
  <c r="J75" i="9"/>
  <c r="K74" i="9"/>
  <c r="J74" i="9"/>
  <c r="K73" i="9"/>
  <c r="J73" i="9"/>
  <c r="K72" i="9"/>
  <c r="J72" i="9"/>
  <c r="K71" i="9"/>
  <c r="J71" i="9"/>
  <c r="J70" i="9"/>
  <c r="H70" i="9"/>
  <c r="G70" i="9"/>
  <c r="F70" i="9"/>
  <c r="E70" i="9"/>
  <c r="K70" i="9"/>
  <c r="D70" i="9"/>
  <c r="C70" i="9"/>
  <c r="K69" i="9"/>
  <c r="J69" i="9"/>
  <c r="H68" i="9"/>
  <c r="J68" i="9"/>
  <c r="G68" i="9"/>
  <c r="F68" i="9"/>
  <c r="E68" i="9"/>
  <c r="D68" i="9"/>
  <c r="C68" i="9"/>
  <c r="K67" i="9"/>
  <c r="J67" i="9"/>
  <c r="K66" i="9"/>
  <c r="J66" i="9"/>
  <c r="K65" i="9"/>
  <c r="J65" i="9"/>
  <c r="K63" i="9"/>
  <c r="J63" i="9"/>
  <c r="K61" i="9"/>
  <c r="J61" i="9"/>
  <c r="K60" i="9"/>
  <c r="J60" i="9"/>
  <c r="K59" i="9"/>
  <c r="J59" i="9"/>
  <c r="K58" i="9"/>
  <c r="J58" i="9"/>
  <c r="K57" i="9"/>
  <c r="J57" i="9"/>
  <c r="K56" i="9"/>
  <c r="J56" i="9"/>
  <c r="K55" i="9"/>
  <c r="J55" i="9"/>
  <c r="K54" i="9"/>
  <c r="J54" i="9"/>
  <c r="K52" i="9"/>
  <c r="J52" i="9"/>
  <c r="K51" i="9"/>
  <c r="J51" i="9"/>
  <c r="K50" i="9"/>
  <c r="J50" i="9"/>
  <c r="K49" i="9"/>
  <c r="J49" i="9"/>
  <c r="K48" i="9"/>
  <c r="J48" i="9"/>
  <c r="K47" i="9"/>
  <c r="J47" i="9"/>
  <c r="H46" i="9"/>
  <c r="J46" i="9"/>
  <c r="G46" i="9"/>
  <c r="F46" i="9"/>
  <c r="E46" i="9"/>
  <c r="D46" i="9"/>
  <c r="C46" i="9"/>
  <c r="K45" i="9"/>
  <c r="J45" i="9"/>
  <c r="K44" i="9"/>
  <c r="J44" i="9"/>
  <c r="K43" i="9"/>
  <c r="J43" i="9"/>
  <c r="K42" i="9"/>
  <c r="J42" i="9"/>
  <c r="K41" i="9"/>
  <c r="J41" i="9"/>
  <c r="K40" i="9"/>
  <c r="J40" i="9"/>
  <c r="J39" i="9"/>
  <c r="K38" i="9"/>
  <c r="J38" i="9"/>
  <c r="K35" i="9"/>
  <c r="J35" i="9"/>
  <c r="K34" i="9"/>
  <c r="J34" i="9"/>
  <c r="K33" i="9"/>
  <c r="J33" i="9"/>
  <c r="K32" i="9"/>
  <c r="J32" i="9"/>
  <c r="K31" i="9"/>
  <c r="J31" i="9"/>
  <c r="K30" i="9"/>
  <c r="J30" i="9"/>
  <c r="K29" i="9"/>
  <c r="J29" i="9"/>
  <c r="K28" i="9"/>
  <c r="J28" i="9"/>
  <c r="K27" i="9"/>
  <c r="J27" i="9"/>
  <c r="K26" i="9"/>
  <c r="J26" i="9"/>
  <c r="K25" i="9"/>
  <c r="J25" i="9"/>
  <c r="K24" i="9"/>
  <c r="J24" i="9"/>
  <c r="K23" i="9"/>
  <c r="J23" i="9"/>
  <c r="K22" i="9"/>
  <c r="J22" i="9"/>
  <c r="K21" i="9"/>
  <c r="J21" i="9"/>
  <c r="K20" i="9"/>
  <c r="J20" i="9"/>
  <c r="K19" i="9"/>
  <c r="J19" i="9"/>
  <c r="K17" i="9"/>
  <c r="J17" i="9"/>
  <c r="K15" i="9"/>
  <c r="J15" i="9"/>
  <c r="H14" i="9"/>
  <c r="K14" i="9"/>
  <c r="G14" i="9"/>
  <c r="F14" i="9"/>
  <c r="E14" i="9"/>
  <c r="D14" i="9"/>
  <c r="C14" i="9"/>
  <c r="K13" i="9"/>
  <c r="J13" i="9"/>
  <c r="K12" i="9"/>
  <c r="H12" i="9"/>
  <c r="J12" i="9"/>
  <c r="G12" i="9"/>
  <c r="G9" i="9"/>
  <c r="F12" i="9"/>
  <c r="F9" i="9"/>
  <c r="E12" i="9"/>
  <c r="D12" i="9"/>
  <c r="C12" i="9"/>
  <c r="C9" i="9"/>
  <c r="K11" i="9"/>
  <c r="J11" i="9"/>
  <c r="H10" i="9"/>
  <c r="J10" i="9"/>
  <c r="G10" i="9"/>
  <c r="F10" i="9"/>
  <c r="E10" i="9"/>
  <c r="D10" i="9"/>
  <c r="D9" i="9"/>
  <c r="C10" i="9"/>
  <c r="I9" i="9"/>
  <c r="E9" i="9"/>
  <c r="J14" i="9"/>
  <c r="J98" i="9"/>
  <c r="K10" i="9"/>
  <c r="H9" i="9"/>
  <c r="K46" i="9"/>
  <c r="K68" i="9"/>
  <c r="K78" i="9"/>
  <c r="J90" i="9"/>
  <c r="J9" i="9"/>
  <c r="K9" i="9"/>
  <c r="K77" i="8"/>
  <c r="J77" i="8"/>
  <c r="H76" i="8"/>
  <c r="K76" i="8"/>
  <c r="G76" i="8"/>
  <c r="F76" i="8"/>
  <c r="E76" i="8"/>
  <c r="D76" i="8"/>
  <c r="C76" i="8"/>
  <c r="K75" i="8"/>
  <c r="J75" i="8"/>
  <c r="K74" i="8"/>
  <c r="H74" i="8"/>
  <c r="J74" i="8"/>
  <c r="G74" i="8"/>
  <c r="F74" i="8"/>
  <c r="E74" i="8"/>
  <c r="D74" i="8"/>
  <c r="C74" i="8"/>
  <c r="K73" i="8"/>
  <c r="J73" i="8"/>
  <c r="K72" i="8"/>
  <c r="J72" i="8"/>
  <c r="K71" i="8"/>
  <c r="H71" i="8"/>
  <c r="J71" i="8"/>
  <c r="G71" i="8"/>
  <c r="G66" i="8"/>
  <c r="F71" i="8"/>
  <c r="F66" i="8"/>
  <c r="E71" i="8"/>
  <c r="D71" i="8"/>
  <c r="C71" i="8"/>
  <c r="C66" i="8"/>
  <c r="K70" i="8"/>
  <c r="J70" i="8"/>
  <c r="K69" i="8"/>
  <c r="J69" i="8"/>
  <c r="K68" i="8"/>
  <c r="J68" i="8"/>
  <c r="H67" i="8"/>
  <c r="K67" i="8"/>
  <c r="G67" i="8"/>
  <c r="F67" i="8"/>
  <c r="E67" i="8"/>
  <c r="D67" i="8"/>
  <c r="C67" i="8"/>
  <c r="H66" i="8"/>
  <c r="K66" i="8"/>
  <c r="E66" i="8"/>
  <c r="D66" i="8"/>
  <c r="K65" i="8"/>
  <c r="J65" i="8"/>
  <c r="K64" i="8"/>
  <c r="H64" i="8"/>
  <c r="J64" i="8"/>
  <c r="G64" i="8"/>
  <c r="F64" i="8"/>
  <c r="E64" i="8"/>
  <c r="D64" i="8"/>
  <c r="C64" i="8"/>
  <c r="K63" i="8"/>
  <c r="J63" i="8"/>
  <c r="H62" i="8"/>
  <c r="K62" i="8"/>
  <c r="G62" i="8"/>
  <c r="F62" i="8"/>
  <c r="E62" i="8"/>
  <c r="D62" i="8"/>
  <c r="C62" i="8"/>
  <c r="K61" i="8"/>
  <c r="J61" i="8"/>
  <c r="K60" i="8"/>
  <c r="H60" i="8"/>
  <c r="J60" i="8"/>
  <c r="G60" i="8"/>
  <c r="F60" i="8"/>
  <c r="E60" i="8"/>
  <c r="D60" i="8"/>
  <c r="C60" i="8"/>
  <c r="K59" i="8"/>
  <c r="J59" i="8"/>
  <c r="K58" i="8"/>
  <c r="J58" i="8"/>
  <c r="K57" i="8"/>
  <c r="J57" i="8"/>
  <c r="H56" i="8"/>
  <c r="K56" i="8"/>
  <c r="G56" i="8"/>
  <c r="F56" i="8"/>
  <c r="E56" i="8"/>
  <c r="D56" i="8"/>
  <c r="C56" i="8"/>
  <c r="K55" i="8"/>
  <c r="J55" i="8"/>
  <c r="K54" i="8"/>
  <c r="J54" i="8"/>
  <c r="H53" i="8"/>
  <c r="K53" i="8"/>
  <c r="G53" i="8"/>
  <c r="F53" i="8"/>
  <c r="E53" i="8"/>
  <c r="D53" i="8"/>
  <c r="C53" i="8"/>
  <c r="K52" i="8"/>
  <c r="J52" i="8"/>
  <c r="K51" i="8"/>
  <c r="J51" i="8"/>
  <c r="H50" i="8"/>
  <c r="K50" i="8"/>
  <c r="G50" i="8"/>
  <c r="F50" i="8"/>
  <c r="E50" i="8"/>
  <c r="D50" i="8"/>
  <c r="C50" i="8"/>
  <c r="K49" i="8"/>
  <c r="J49" i="8"/>
  <c r="K48" i="8"/>
  <c r="J48" i="8"/>
  <c r="K47" i="8"/>
  <c r="J47" i="8"/>
  <c r="K46" i="8"/>
  <c r="J46" i="8"/>
  <c r="K45" i="8"/>
  <c r="J45" i="8"/>
  <c r="K44" i="8"/>
  <c r="J44" i="8"/>
  <c r="K43" i="8"/>
  <c r="J43" i="8"/>
  <c r="K42" i="8"/>
  <c r="J42" i="8"/>
  <c r="K41" i="8"/>
  <c r="J41" i="8"/>
  <c r="K40" i="8"/>
  <c r="J40" i="8"/>
  <c r="K39" i="8"/>
  <c r="J39" i="8"/>
  <c r="K38" i="8"/>
  <c r="J38" i="8"/>
  <c r="K37" i="8"/>
  <c r="J37" i="8"/>
  <c r="K36" i="8"/>
  <c r="H36" i="8"/>
  <c r="J36" i="8"/>
  <c r="G36" i="8"/>
  <c r="F36" i="8"/>
  <c r="E36" i="8"/>
  <c r="D36" i="8"/>
  <c r="C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H20" i="8"/>
  <c r="K20" i="8"/>
  <c r="G20" i="8"/>
  <c r="F20" i="8"/>
  <c r="E20" i="8"/>
  <c r="E15" i="8"/>
  <c r="E9" i="8"/>
  <c r="D20" i="8"/>
  <c r="D15" i="8"/>
  <c r="D9" i="8"/>
  <c r="C20" i="8"/>
  <c r="K19" i="8"/>
  <c r="J19" i="8"/>
  <c r="K18" i="8"/>
  <c r="J18" i="8"/>
  <c r="K17" i="8"/>
  <c r="J17" i="8"/>
  <c r="K16" i="8"/>
  <c r="H16" i="8"/>
  <c r="J16" i="8"/>
  <c r="G16" i="8"/>
  <c r="F16" i="8"/>
  <c r="E16" i="8"/>
  <c r="D16" i="8"/>
  <c r="C16" i="8"/>
  <c r="G15" i="8"/>
  <c r="F15" i="8"/>
  <c r="C15" i="8"/>
  <c r="K14" i="8"/>
  <c r="J14" i="8"/>
  <c r="K13" i="8"/>
  <c r="J13" i="8"/>
  <c r="K12" i="8"/>
  <c r="H12" i="8"/>
  <c r="J12" i="8"/>
  <c r="G12" i="8"/>
  <c r="G9" i="8"/>
  <c r="F12" i="8"/>
  <c r="E12" i="8"/>
  <c r="D12" i="8"/>
  <c r="C12" i="8"/>
  <c r="C9" i="8"/>
  <c r="K11" i="8"/>
  <c r="J11" i="8"/>
  <c r="H10" i="8"/>
  <c r="K10" i="8"/>
  <c r="G10" i="8"/>
  <c r="F10" i="8"/>
  <c r="E10" i="8"/>
  <c r="D10" i="8"/>
  <c r="C10" i="8"/>
  <c r="F9" i="8"/>
  <c r="J10" i="8"/>
  <c r="J20" i="8"/>
  <c r="J50" i="8"/>
  <c r="J53" i="8"/>
  <c r="J56" i="8"/>
  <c r="J62" i="8"/>
  <c r="J66" i="8"/>
  <c r="J67" i="8"/>
  <c r="J76" i="8"/>
  <c r="H15" i="8"/>
  <c r="J15" i="8"/>
  <c r="K15" i="8"/>
  <c r="H9" i="8"/>
  <c r="K9" i="8"/>
  <c r="J9" i="8"/>
  <c r="J94" i="7"/>
  <c r="J93" i="7"/>
  <c r="K92" i="7"/>
  <c r="J92" i="7"/>
  <c r="J91" i="7"/>
  <c r="H91" i="7"/>
  <c r="G91" i="7"/>
  <c r="F91" i="7"/>
  <c r="E91" i="7"/>
  <c r="K91" i="7"/>
  <c r="D91" i="7"/>
  <c r="C91" i="7"/>
  <c r="J90" i="7"/>
  <c r="J89" i="7"/>
  <c r="J88" i="7"/>
  <c r="H88" i="7"/>
  <c r="G88" i="7"/>
  <c r="F88" i="7"/>
  <c r="E88" i="7"/>
  <c r="D88" i="7"/>
  <c r="C88" i="7"/>
  <c r="J87" i="7"/>
  <c r="J86" i="7"/>
  <c r="J85" i="7"/>
  <c r="J84" i="7"/>
  <c r="J83" i="7"/>
  <c r="J82" i="7"/>
  <c r="J81" i="7"/>
  <c r="J80" i="7"/>
  <c r="J79" i="7"/>
  <c r="J78" i="7"/>
  <c r="H78" i="7"/>
  <c r="G78" i="7"/>
  <c r="F78" i="7"/>
  <c r="E78" i="7"/>
  <c r="D78" i="7"/>
  <c r="C78" i="7"/>
  <c r="K77" i="7"/>
  <c r="J77" i="7"/>
  <c r="K76" i="7"/>
  <c r="J76" i="7"/>
  <c r="K75" i="7"/>
  <c r="J75" i="7"/>
  <c r="K74" i="7"/>
  <c r="J74" i="7"/>
  <c r="K73" i="7"/>
  <c r="J73" i="7"/>
  <c r="K72" i="7"/>
  <c r="J72" i="7"/>
  <c r="J71" i="7"/>
  <c r="K70" i="7"/>
  <c r="J70" i="7"/>
  <c r="K69" i="7"/>
  <c r="J69" i="7"/>
  <c r="K68" i="7"/>
  <c r="J68" i="7"/>
  <c r="K67" i="7"/>
  <c r="J67" i="7"/>
  <c r="K66" i="7"/>
  <c r="J66" i="7"/>
  <c r="K65" i="7"/>
  <c r="J65" i="7"/>
  <c r="K64" i="7"/>
  <c r="H64" i="7"/>
  <c r="J64" i="7"/>
  <c r="G64" i="7"/>
  <c r="F64" i="7"/>
  <c r="E64" i="7"/>
  <c r="D64" i="7"/>
  <c r="C64" i="7"/>
  <c r="K63" i="7"/>
  <c r="J63" i="7"/>
  <c r="K62" i="7"/>
  <c r="J62" i="7"/>
  <c r="K61" i="7"/>
  <c r="J61" i="7"/>
  <c r="K60" i="7"/>
  <c r="J60" i="7"/>
  <c r="K59" i="7"/>
  <c r="J59" i="7"/>
  <c r="K58" i="7"/>
  <c r="J58" i="7"/>
  <c r="K57" i="7"/>
  <c r="J57" i="7"/>
  <c r="K56" i="7"/>
  <c r="J56" i="7"/>
  <c r="J55" i="7"/>
  <c r="J54" i="7"/>
  <c r="J53" i="7"/>
  <c r="J52" i="7"/>
  <c r="K51" i="7"/>
  <c r="J51" i="7"/>
  <c r="J50" i="7"/>
  <c r="J49" i="7"/>
  <c r="K48" i="7"/>
  <c r="J48" i="7"/>
  <c r="J47" i="7"/>
  <c r="K46" i="7"/>
  <c r="J46" i="7"/>
  <c r="K45" i="7"/>
  <c r="J45" i="7"/>
  <c r="K44" i="7"/>
  <c r="J44" i="7"/>
  <c r="J43" i="7"/>
  <c r="K42" i="7"/>
  <c r="J42" i="7"/>
  <c r="K41" i="7"/>
  <c r="J41" i="7"/>
  <c r="K40" i="7"/>
  <c r="J40" i="7"/>
  <c r="J39" i="7"/>
  <c r="K38" i="7"/>
  <c r="J38" i="7"/>
  <c r="J37" i="7"/>
  <c r="K36" i="7"/>
  <c r="J36" i="7"/>
  <c r="K35" i="7"/>
  <c r="J35" i="7"/>
  <c r="K34" i="7"/>
  <c r="J34" i="7"/>
  <c r="K33" i="7"/>
  <c r="J33" i="7"/>
  <c r="K32" i="7"/>
  <c r="J32" i="7"/>
  <c r="K31" i="7"/>
  <c r="J31" i="7"/>
  <c r="K30" i="7"/>
  <c r="J30" i="7"/>
  <c r="J29" i="7"/>
  <c r="H29" i="7"/>
  <c r="K29" i="7"/>
  <c r="G29" i="7"/>
  <c r="F29" i="7"/>
  <c r="E29" i="7"/>
  <c r="D29" i="7"/>
  <c r="C29" i="7"/>
  <c r="J27" i="7"/>
  <c r="J26" i="7"/>
  <c r="H26" i="7"/>
  <c r="G26" i="7"/>
  <c r="F26" i="7"/>
  <c r="E26" i="7"/>
  <c r="D26" i="7"/>
  <c r="C26" i="7"/>
  <c r="K25" i="7"/>
  <c r="J25" i="7"/>
  <c r="K24" i="7"/>
  <c r="J24" i="7"/>
  <c r="H24" i="7"/>
  <c r="G24" i="7"/>
  <c r="F24" i="7"/>
  <c r="E24" i="7"/>
  <c r="D24" i="7"/>
  <c r="C24" i="7"/>
  <c r="J23" i="7"/>
  <c r="K22" i="7"/>
  <c r="J22" i="7"/>
  <c r="K21" i="7"/>
  <c r="J21" i="7"/>
  <c r="H21" i="7"/>
  <c r="G21" i="7"/>
  <c r="F21" i="7"/>
  <c r="E21" i="7"/>
  <c r="D21" i="7"/>
  <c r="C21" i="7"/>
  <c r="J20" i="7"/>
  <c r="J19" i="7"/>
  <c r="H18" i="7"/>
  <c r="J18" i="7"/>
  <c r="G18" i="7"/>
  <c r="F18" i="7"/>
  <c r="E18" i="7"/>
  <c r="D18" i="7"/>
  <c r="C18" i="7"/>
  <c r="K17" i="7"/>
  <c r="J17" i="7"/>
  <c r="H16" i="7"/>
  <c r="K16" i="7"/>
  <c r="G16" i="7"/>
  <c r="F16" i="7"/>
  <c r="E16" i="7"/>
  <c r="D16" i="7"/>
  <c r="C16" i="7"/>
  <c r="K15" i="7"/>
  <c r="J15" i="7"/>
  <c r="K14" i="7"/>
  <c r="J14" i="7"/>
  <c r="K13" i="7"/>
  <c r="J13" i="7"/>
  <c r="K12" i="7"/>
  <c r="J12" i="7"/>
  <c r="K11" i="7"/>
  <c r="H11" i="7"/>
  <c r="J11" i="7"/>
  <c r="G11" i="7"/>
  <c r="G6" i="7"/>
  <c r="F11" i="7"/>
  <c r="F6" i="7"/>
  <c r="E11" i="7"/>
  <c r="D11" i="7"/>
  <c r="C11" i="7"/>
  <c r="C6" i="7"/>
  <c r="J10" i="7"/>
  <c r="J9" i="7"/>
  <c r="H9" i="7"/>
  <c r="G9" i="7"/>
  <c r="F9" i="7"/>
  <c r="E9" i="7"/>
  <c r="D9" i="7"/>
  <c r="C9" i="7"/>
  <c r="K8" i="7"/>
  <c r="J8" i="7"/>
  <c r="J7" i="7"/>
  <c r="H7" i="7"/>
  <c r="K7" i="7"/>
  <c r="G7" i="7"/>
  <c r="F7" i="7"/>
  <c r="E7" i="7"/>
  <c r="D7" i="7"/>
  <c r="C7" i="7"/>
  <c r="H6" i="7"/>
  <c r="D6" i="7"/>
  <c r="E6" i="7"/>
  <c r="J6" i="7"/>
  <c r="J16" i="7"/>
  <c r="K6" i="7"/>
  <c r="K23" i="6"/>
  <c r="J23" i="6"/>
  <c r="K22" i="6"/>
  <c r="J22" i="6"/>
  <c r="K21" i="6"/>
  <c r="J21" i="6"/>
  <c r="K20" i="6"/>
  <c r="J20" i="6"/>
  <c r="K19" i="6"/>
  <c r="J19" i="6"/>
  <c r="K18" i="6"/>
  <c r="J18" i="6"/>
  <c r="K17" i="6"/>
  <c r="J17" i="6"/>
  <c r="K16" i="6"/>
  <c r="J16" i="6"/>
  <c r="H15" i="6"/>
  <c r="K15" i="6"/>
  <c r="G15" i="6"/>
  <c r="F15" i="6"/>
  <c r="E15" i="6"/>
  <c r="D15" i="6"/>
  <c r="C15" i="6"/>
  <c r="K14" i="6"/>
  <c r="J14" i="6"/>
  <c r="J13" i="6"/>
  <c r="H13" i="6"/>
  <c r="G13" i="6"/>
  <c r="F13" i="6"/>
  <c r="E13" i="6"/>
  <c r="K13" i="6"/>
  <c r="D13" i="6"/>
  <c r="C13" i="6"/>
  <c r="K12" i="6"/>
  <c r="J12" i="6"/>
  <c r="H11" i="6"/>
  <c r="K11" i="6"/>
  <c r="G11" i="6"/>
  <c r="F11" i="6"/>
  <c r="E11" i="6"/>
  <c r="D11" i="6"/>
  <c r="C11" i="6"/>
  <c r="K10" i="6"/>
  <c r="J10" i="6"/>
  <c r="J9" i="6"/>
  <c r="H9" i="6"/>
  <c r="G9" i="6"/>
  <c r="F9" i="6"/>
  <c r="F6" i="6"/>
  <c r="E9" i="6"/>
  <c r="E6" i="6"/>
  <c r="D9" i="6"/>
  <c r="C9" i="6"/>
  <c r="K8" i="6"/>
  <c r="J8" i="6"/>
  <c r="H7" i="6"/>
  <c r="K7" i="6"/>
  <c r="G7" i="6"/>
  <c r="F7" i="6"/>
  <c r="E7" i="6"/>
  <c r="D7" i="6"/>
  <c r="C7" i="6"/>
  <c r="H6" i="6"/>
  <c r="K6" i="6"/>
  <c r="G6" i="6"/>
  <c r="D6" i="6"/>
  <c r="C6" i="6"/>
  <c r="K9" i="6"/>
  <c r="J6" i="6"/>
  <c r="J7" i="6"/>
  <c r="J11" i="6"/>
  <c r="J15" i="6"/>
  <c r="K52" i="5"/>
  <c r="J52" i="5"/>
  <c r="H51" i="5"/>
  <c r="G51" i="5"/>
  <c r="F51" i="5"/>
  <c r="E51" i="5"/>
  <c r="D51" i="5"/>
  <c r="C51" i="5"/>
  <c r="K50" i="5"/>
  <c r="J50" i="5"/>
  <c r="K49" i="5"/>
  <c r="J49" i="5"/>
  <c r="K48" i="5"/>
  <c r="H48" i="5"/>
  <c r="J48" i="5"/>
  <c r="G48" i="5"/>
  <c r="F48" i="5"/>
  <c r="E48" i="5"/>
  <c r="D48" i="5"/>
  <c r="C48" i="5"/>
  <c r="H46" i="5"/>
  <c r="G46" i="5"/>
  <c r="F46" i="5"/>
  <c r="E46" i="5"/>
  <c r="D46" i="5"/>
  <c r="C46" i="5"/>
  <c r="K45" i="5"/>
  <c r="J45" i="5"/>
  <c r="K44" i="5"/>
  <c r="J44" i="5"/>
  <c r="K43" i="5"/>
  <c r="J43" i="5"/>
  <c r="K42" i="5"/>
  <c r="J42" i="5"/>
  <c r="K41" i="5"/>
  <c r="J41" i="5"/>
  <c r="K39" i="5"/>
  <c r="J39" i="5"/>
  <c r="K38" i="5"/>
  <c r="J38" i="5"/>
  <c r="K37" i="5"/>
  <c r="J37" i="5"/>
  <c r="H36" i="5"/>
  <c r="K36" i="5"/>
  <c r="G36" i="5"/>
  <c r="F36" i="5"/>
  <c r="E36" i="5"/>
  <c r="D36" i="5"/>
  <c r="C36" i="5"/>
  <c r="K35" i="5"/>
  <c r="J35" i="5"/>
  <c r="H34" i="5"/>
  <c r="K34" i="5"/>
  <c r="G34" i="5"/>
  <c r="F34" i="5"/>
  <c r="E34" i="5"/>
  <c r="D34" i="5"/>
  <c r="C34" i="5"/>
  <c r="K33" i="5"/>
  <c r="J33" i="5"/>
  <c r="H32" i="5"/>
  <c r="K32" i="5"/>
  <c r="G32" i="5"/>
  <c r="F32" i="5"/>
  <c r="E32" i="5"/>
  <c r="D32" i="5"/>
  <c r="C32" i="5"/>
  <c r="K31" i="5"/>
  <c r="J31" i="5"/>
  <c r="K30" i="5"/>
  <c r="J30" i="5"/>
  <c r="K29" i="5"/>
  <c r="J29" i="5"/>
  <c r="K28" i="5"/>
  <c r="J28" i="5"/>
  <c r="K27" i="5"/>
  <c r="J27" i="5"/>
  <c r="K26" i="5"/>
  <c r="J26" i="5"/>
  <c r="K25" i="5"/>
  <c r="J25" i="5"/>
  <c r="K24" i="5"/>
  <c r="J24" i="5"/>
  <c r="K23" i="5"/>
  <c r="J23" i="5"/>
  <c r="K22" i="5"/>
  <c r="J22" i="5"/>
  <c r="K21" i="5"/>
  <c r="J21" i="5"/>
  <c r="C21" i="5"/>
  <c r="H20" i="5"/>
  <c r="G20" i="5"/>
  <c r="F20" i="5"/>
  <c r="E20" i="5"/>
  <c r="D20" i="5"/>
  <c r="C20" i="5"/>
  <c r="K17" i="5"/>
  <c r="J17" i="5"/>
  <c r="K16" i="5"/>
  <c r="J16" i="5"/>
  <c r="K15" i="5"/>
  <c r="J15" i="5"/>
  <c r="H14" i="5"/>
  <c r="G14" i="5"/>
  <c r="F14" i="5"/>
  <c r="E14" i="5"/>
  <c r="D14" i="5"/>
  <c r="C14" i="5"/>
  <c r="K13" i="5"/>
  <c r="J13" i="5"/>
  <c r="H12" i="5"/>
  <c r="G12" i="5"/>
  <c r="F12" i="5"/>
  <c r="E12" i="5"/>
  <c r="D12" i="5"/>
  <c r="C12" i="5"/>
  <c r="K11" i="5"/>
  <c r="J11" i="5"/>
  <c r="H10" i="5"/>
  <c r="K10" i="5"/>
  <c r="G10" i="5"/>
  <c r="G9" i="5"/>
  <c r="F10" i="5"/>
  <c r="E10" i="5"/>
  <c r="D10" i="5"/>
  <c r="C10" i="5"/>
  <c r="C9" i="5"/>
  <c r="E9" i="5"/>
  <c r="D9" i="5"/>
  <c r="K51" i="5"/>
  <c r="J51" i="5"/>
  <c r="K12" i="5"/>
  <c r="J12" i="5"/>
  <c r="J32" i="5"/>
  <c r="F9" i="5"/>
  <c r="J10" i="5"/>
  <c r="K14" i="5"/>
  <c r="J14" i="5"/>
  <c r="K20" i="5"/>
  <c r="J20" i="5"/>
  <c r="J34" i="5"/>
  <c r="H9" i="5"/>
  <c r="J36" i="5"/>
  <c r="K9" i="5"/>
  <c r="J9" i="5"/>
  <c r="K150" i="4"/>
  <c r="J150" i="4"/>
  <c r="K149" i="4"/>
  <c r="J149" i="4"/>
  <c r="H148" i="4"/>
  <c r="K148" i="4"/>
  <c r="G148" i="4"/>
  <c r="F148" i="4"/>
  <c r="E148" i="4"/>
  <c r="D148" i="4"/>
  <c r="C148" i="4"/>
  <c r="K147" i="4"/>
  <c r="J147" i="4"/>
  <c r="K146" i="4"/>
  <c r="J146" i="4"/>
  <c r="H145" i="4"/>
  <c r="K145" i="4"/>
  <c r="G145" i="4"/>
  <c r="F145" i="4"/>
  <c r="E145" i="4"/>
  <c r="D145" i="4"/>
  <c r="C145" i="4"/>
  <c r="K144" i="4"/>
  <c r="J144" i="4"/>
  <c r="K143" i="4"/>
  <c r="J143" i="4"/>
  <c r="K142" i="4"/>
  <c r="J142" i="4"/>
  <c r="K141" i="4"/>
  <c r="J141" i="4"/>
  <c r="K140" i="4"/>
  <c r="J140" i="4"/>
  <c r="K139" i="4"/>
  <c r="J139" i="4"/>
  <c r="K138" i="4"/>
  <c r="J138" i="4"/>
  <c r="K137" i="4"/>
  <c r="J137" i="4"/>
  <c r="K136" i="4"/>
  <c r="J136" i="4"/>
  <c r="K135" i="4"/>
  <c r="J135" i="4"/>
  <c r="K134" i="4"/>
  <c r="J134" i="4"/>
  <c r="K133" i="4"/>
  <c r="J133" i="4"/>
  <c r="H132" i="4"/>
  <c r="K132" i="4"/>
  <c r="G132" i="4"/>
  <c r="F132" i="4"/>
  <c r="E132" i="4"/>
  <c r="D132" i="4"/>
  <c r="C132" i="4"/>
  <c r="K131" i="4"/>
  <c r="J131" i="4"/>
  <c r="K130" i="4"/>
  <c r="H130" i="4"/>
  <c r="J130" i="4"/>
  <c r="G130" i="4"/>
  <c r="F130" i="4"/>
  <c r="E130" i="4"/>
  <c r="D130" i="4"/>
  <c r="C130" i="4"/>
  <c r="K129" i="4"/>
  <c r="J129" i="4"/>
  <c r="H128" i="4"/>
  <c r="K128" i="4"/>
  <c r="G128" i="4"/>
  <c r="F128" i="4"/>
  <c r="E128" i="4"/>
  <c r="D128" i="4"/>
  <c r="C128" i="4"/>
  <c r="K127" i="4"/>
  <c r="J127" i="4"/>
  <c r="K126" i="4"/>
  <c r="H126" i="4"/>
  <c r="J126" i="4"/>
  <c r="G126" i="4"/>
  <c r="F126" i="4"/>
  <c r="E126" i="4"/>
  <c r="D126" i="4"/>
  <c r="C126" i="4"/>
  <c r="K125" i="4"/>
  <c r="J125" i="4"/>
  <c r="K124" i="4"/>
  <c r="J124" i="4"/>
  <c r="K123" i="4"/>
  <c r="J123" i="4"/>
  <c r="K122" i="4"/>
  <c r="J122" i="4"/>
  <c r="K121" i="4"/>
  <c r="H121" i="4"/>
  <c r="J121" i="4"/>
  <c r="G121" i="4"/>
  <c r="F121" i="4"/>
  <c r="E121" i="4"/>
  <c r="D121" i="4"/>
  <c r="C121" i="4"/>
  <c r="K120" i="4"/>
  <c r="J120" i="4"/>
  <c r="K119" i="4"/>
  <c r="J119" i="4"/>
  <c r="K118" i="4"/>
  <c r="J118" i="4"/>
  <c r="K117" i="4"/>
  <c r="J117" i="4"/>
  <c r="K116" i="4"/>
  <c r="J116" i="4"/>
  <c r="K115" i="4"/>
  <c r="J115" i="4"/>
  <c r="K114" i="4"/>
  <c r="J114" i="4"/>
  <c r="K113" i="4"/>
  <c r="J113" i="4"/>
  <c r="K112" i="4"/>
  <c r="J112" i="4"/>
  <c r="K111" i="4"/>
  <c r="J111" i="4"/>
  <c r="K110" i="4"/>
  <c r="H110" i="4"/>
  <c r="J110" i="4"/>
  <c r="G110" i="4"/>
  <c r="F110" i="4"/>
  <c r="E110" i="4"/>
  <c r="D110" i="4"/>
  <c r="C110" i="4"/>
  <c r="K109" i="4"/>
  <c r="J109" i="4"/>
  <c r="K108" i="4"/>
  <c r="J108" i="4"/>
  <c r="K107" i="4"/>
  <c r="J107" i="4"/>
  <c r="K106" i="4"/>
  <c r="J106" i="4"/>
  <c r="K105" i="4"/>
  <c r="J105" i="4"/>
  <c r="K104" i="4"/>
  <c r="J104" i="4"/>
  <c r="K103" i="4"/>
  <c r="J103" i="4"/>
  <c r="H102" i="4"/>
  <c r="K102" i="4"/>
  <c r="G102" i="4"/>
  <c r="F102" i="4"/>
  <c r="E102" i="4"/>
  <c r="D102" i="4"/>
  <c r="C102" i="4"/>
  <c r="K101" i="4"/>
  <c r="J101" i="4"/>
  <c r="K100" i="4"/>
  <c r="H100" i="4"/>
  <c r="J100" i="4"/>
  <c r="G100" i="4"/>
  <c r="F100" i="4"/>
  <c r="E100" i="4"/>
  <c r="D100" i="4"/>
  <c r="C100" i="4"/>
  <c r="K99" i="4"/>
  <c r="J99" i="4"/>
  <c r="K98" i="4"/>
  <c r="J98" i="4"/>
  <c r="K97" i="4"/>
  <c r="J97" i="4"/>
  <c r="K96" i="4"/>
  <c r="J96" i="4"/>
  <c r="K95" i="4"/>
  <c r="J95" i="4"/>
  <c r="H94" i="4"/>
  <c r="K94" i="4"/>
  <c r="G94" i="4"/>
  <c r="F94" i="4"/>
  <c r="E94" i="4"/>
  <c r="D94" i="4"/>
  <c r="C94" i="4"/>
  <c r="K93" i="4"/>
  <c r="J93" i="4"/>
  <c r="K92" i="4"/>
  <c r="J92" i="4"/>
  <c r="K91" i="4"/>
  <c r="J91" i="4"/>
  <c r="K90" i="4"/>
  <c r="H90" i="4"/>
  <c r="J90" i="4"/>
  <c r="G90" i="4"/>
  <c r="F90" i="4"/>
  <c r="E90" i="4"/>
  <c r="D90" i="4"/>
  <c r="C90" i="4"/>
  <c r="K89" i="4"/>
  <c r="J89" i="4"/>
  <c r="K88" i="4"/>
  <c r="J88" i="4"/>
  <c r="K87" i="4"/>
  <c r="J87" i="4"/>
  <c r="K86" i="4"/>
  <c r="J86" i="4"/>
  <c r="K85" i="4"/>
  <c r="J85" i="4"/>
  <c r="H84" i="4"/>
  <c r="K84" i="4"/>
  <c r="G84" i="4"/>
  <c r="F84" i="4"/>
  <c r="E84" i="4"/>
  <c r="D84" i="4"/>
  <c r="C84" i="4"/>
  <c r="K83" i="4"/>
  <c r="J83" i="4"/>
  <c r="K82" i="4"/>
  <c r="J82" i="4"/>
  <c r="K81" i="4"/>
  <c r="J81" i="4"/>
  <c r="K80" i="4"/>
  <c r="J80" i="4"/>
  <c r="K79" i="4"/>
  <c r="J79" i="4"/>
  <c r="K78" i="4"/>
  <c r="J78" i="4"/>
  <c r="K77" i="4"/>
  <c r="J77" i="4"/>
  <c r="K76" i="4"/>
  <c r="J76" i="4"/>
  <c r="K75" i="4"/>
  <c r="J75" i="4"/>
  <c r="K74" i="4"/>
  <c r="H74" i="4"/>
  <c r="J74" i="4"/>
  <c r="G74" i="4"/>
  <c r="F74" i="4"/>
  <c r="E74" i="4"/>
  <c r="D74" i="4"/>
  <c r="C74" i="4"/>
  <c r="K73" i="4"/>
  <c r="J73" i="4"/>
  <c r="K72" i="4"/>
  <c r="J72" i="4"/>
  <c r="K71" i="4"/>
  <c r="H71" i="4"/>
  <c r="J71" i="4"/>
  <c r="G71" i="4"/>
  <c r="F71" i="4"/>
  <c r="E71" i="4"/>
  <c r="D71" i="4"/>
  <c r="C71" i="4"/>
  <c r="K70" i="4"/>
  <c r="J70" i="4"/>
  <c r="K69" i="4"/>
  <c r="J69" i="4"/>
  <c r="K68" i="4"/>
  <c r="J68" i="4"/>
  <c r="H67" i="4"/>
  <c r="K67" i="4"/>
  <c r="G67" i="4"/>
  <c r="F67" i="4"/>
  <c r="E67" i="4"/>
  <c r="D67" i="4"/>
  <c r="C67" i="4"/>
  <c r="K66" i="4"/>
  <c r="J66" i="4"/>
  <c r="K65" i="4"/>
  <c r="J65" i="4"/>
  <c r="K64" i="4"/>
  <c r="J64" i="4"/>
  <c r="K63" i="4"/>
  <c r="J63" i="4"/>
  <c r="K62" i="4"/>
  <c r="J62" i="4"/>
  <c r="K61" i="4"/>
  <c r="J61" i="4"/>
  <c r="K60" i="4"/>
  <c r="J60" i="4"/>
  <c r="K59" i="4"/>
  <c r="J59" i="4"/>
  <c r="K58" i="4"/>
  <c r="J58" i="4"/>
  <c r="K57" i="4"/>
  <c r="J57" i="4"/>
  <c r="K56" i="4"/>
  <c r="J56" i="4"/>
  <c r="K55" i="4"/>
  <c r="J55" i="4"/>
  <c r="K54" i="4"/>
  <c r="J54" i="4"/>
  <c r="K53" i="4"/>
  <c r="J53" i="4"/>
  <c r="H52" i="4"/>
  <c r="K52" i="4"/>
  <c r="G52" i="4"/>
  <c r="F52" i="4"/>
  <c r="E52" i="4"/>
  <c r="D52" i="4"/>
  <c r="C52" i="4"/>
  <c r="K51" i="4"/>
  <c r="J51" i="4"/>
  <c r="K50" i="4"/>
  <c r="J50" i="4"/>
  <c r="K49" i="4"/>
  <c r="J49" i="4"/>
  <c r="K48" i="4"/>
  <c r="J48" i="4"/>
  <c r="K47" i="4"/>
  <c r="J47" i="4"/>
  <c r="K46" i="4"/>
  <c r="J46" i="4"/>
  <c r="H45" i="4"/>
  <c r="K45" i="4"/>
  <c r="G45" i="4"/>
  <c r="F45" i="4"/>
  <c r="E45" i="4"/>
  <c r="D45" i="4"/>
  <c r="C45" i="4"/>
  <c r="K44" i="4"/>
  <c r="J44" i="4"/>
  <c r="K43" i="4"/>
  <c r="J43" i="4"/>
  <c r="K42" i="4"/>
  <c r="J42" i="4"/>
  <c r="K41" i="4"/>
  <c r="J41" i="4"/>
  <c r="K40" i="4"/>
  <c r="J40" i="4"/>
  <c r="K39" i="4"/>
  <c r="H39" i="4"/>
  <c r="J39" i="4"/>
  <c r="G39" i="4"/>
  <c r="F39" i="4"/>
  <c r="E39" i="4"/>
  <c r="D39" i="4"/>
  <c r="C39" i="4"/>
  <c r="K38" i="4"/>
  <c r="J38" i="4"/>
  <c r="H37" i="4"/>
  <c r="K37" i="4"/>
  <c r="G37" i="4"/>
  <c r="F37" i="4"/>
  <c r="E37" i="4"/>
  <c r="D37" i="4"/>
  <c r="C37" i="4"/>
  <c r="K36" i="4"/>
  <c r="J36" i="4"/>
  <c r="K35" i="4"/>
  <c r="J35" i="4"/>
  <c r="K34" i="4"/>
  <c r="J34" i="4"/>
  <c r="K33" i="4"/>
  <c r="J33" i="4"/>
  <c r="H32" i="4"/>
  <c r="K32" i="4"/>
  <c r="G32" i="4"/>
  <c r="F32" i="4"/>
  <c r="E32" i="4"/>
  <c r="D32" i="4"/>
  <c r="C32" i="4"/>
  <c r="K31" i="4"/>
  <c r="J31" i="4"/>
  <c r="K30" i="4"/>
  <c r="H30" i="4"/>
  <c r="J30" i="4"/>
  <c r="G30" i="4"/>
  <c r="F30" i="4"/>
  <c r="E30" i="4"/>
  <c r="D30" i="4"/>
  <c r="C30" i="4"/>
  <c r="K29" i="4"/>
  <c r="J29" i="4"/>
  <c r="K28" i="4"/>
  <c r="J28" i="4"/>
  <c r="K27" i="4"/>
  <c r="J27" i="4"/>
  <c r="K26" i="4"/>
  <c r="J26" i="4"/>
  <c r="K25" i="4"/>
  <c r="J25" i="4"/>
  <c r="K24" i="4"/>
  <c r="J24" i="4"/>
  <c r="K23" i="4"/>
  <c r="J23" i="4"/>
  <c r="K22" i="4"/>
  <c r="J22" i="4"/>
  <c r="K21" i="4"/>
  <c r="H21" i="4"/>
  <c r="J21" i="4"/>
  <c r="G21" i="4"/>
  <c r="F21" i="4"/>
  <c r="E21" i="4"/>
  <c r="D21" i="4"/>
  <c r="C21" i="4"/>
  <c r="K20" i="4"/>
  <c r="J20" i="4"/>
  <c r="K19" i="4"/>
  <c r="J19" i="4"/>
  <c r="K18" i="4"/>
  <c r="H18" i="4"/>
  <c r="J18" i="4"/>
  <c r="G18" i="4"/>
  <c r="F18" i="4"/>
  <c r="E18" i="4"/>
  <c r="D18" i="4"/>
  <c r="C18" i="4"/>
  <c r="K17" i="4"/>
  <c r="J17" i="4"/>
  <c r="K16" i="4"/>
  <c r="J16" i="4"/>
  <c r="K15" i="4"/>
  <c r="J15" i="4"/>
  <c r="K14" i="4"/>
  <c r="J14" i="4"/>
  <c r="K13" i="4"/>
  <c r="J13" i="4"/>
  <c r="K12" i="4"/>
  <c r="J12" i="4"/>
  <c r="K11" i="4"/>
  <c r="J11" i="4"/>
  <c r="K10" i="4"/>
  <c r="J10" i="4"/>
  <c r="K9" i="4"/>
  <c r="H9" i="4"/>
  <c r="J9" i="4"/>
  <c r="G9" i="4"/>
  <c r="G6" i="4"/>
  <c r="F9" i="4"/>
  <c r="F6" i="4"/>
  <c r="E9" i="4"/>
  <c r="D9" i="4"/>
  <c r="C9" i="4"/>
  <c r="C6" i="4"/>
  <c r="K8" i="4"/>
  <c r="J8" i="4"/>
  <c r="H7" i="4"/>
  <c r="K7" i="4"/>
  <c r="G7" i="4"/>
  <c r="F7" i="4"/>
  <c r="E7" i="4"/>
  <c r="D7" i="4"/>
  <c r="C7" i="4"/>
  <c r="H6" i="4"/>
  <c r="K6" i="4"/>
  <c r="E6" i="4"/>
  <c r="D6" i="4"/>
  <c r="J6" i="4"/>
  <c r="J7" i="4"/>
  <c r="J32" i="4"/>
  <c r="J37" i="4"/>
  <c r="J45" i="4"/>
  <c r="J52" i="4"/>
  <c r="J67" i="4"/>
  <c r="J84" i="4"/>
  <c r="J94" i="4"/>
  <c r="J102" i="4"/>
  <c r="J128" i="4"/>
  <c r="J132" i="4"/>
  <c r="J145" i="4"/>
  <c r="J148" i="4"/>
  <c r="K124" i="3"/>
  <c r="J124" i="3"/>
  <c r="K123" i="3"/>
  <c r="J123" i="3"/>
  <c r="K122" i="3"/>
  <c r="J122" i="3"/>
  <c r="K121" i="3"/>
  <c r="J121" i="3"/>
  <c r="K120" i="3"/>
  <c r="J120" i="3"/>
  <c r="K119" i="3"/>
  <c r="J119" i="3"/>
  <c r="K118" i="3"/>
  <c r="J118" i="3"/>
  <c r="K117" i="3"/>
  <c r="J117" i="3"/>
  <c r="K116" i="3"/>
  <c r="J116" i="3"/>
  <c r="K115" i="3"/>
  <c r="J115" i="3"/>
  <c r="K114" i="3"/>
  <c r="J114" i="3"/>
  <c r="K113" i="3"/>
  <c r="J113" i="3"/>
  <c r="K112" i="3"/>
  <c r="J112" i="3"/>
  <c r="K111" i="3"/>
  <c r="J111" i="3"/>
  <c r="K110" i="3"/>
  <c r="J110" i="3"/>
  <c r="K109" i="3"/>
  <c r="J109" i="3"/>
  <c r="K108" i="3"/>
  <c r="J108" i="3"/>
  <c r="K107" i="3"/>
  <c r="J107" i="3"/>
  <c r="K106" i="3"/>
  <c r="J106" i="3"/>
  <c r="K105" i="3"/>
  <c r="J105" i="3"/>
  <c r="K104" i="3"/>
  <c r="J104" i="3"/>
  <c r="K103" i="3"/>
  <c r="J103" i="3"/>
  <c r="K102" i="3"/>
  <c r="J102" i="3"/>
  <c r="K101" i="3"/>
  <c r="J101" i="3"/>
  <c r="K100" i="3"/>
  <c r="J100" i="3"/>
  <c r="K99" i="3"/>
  <c r="J99" i="3"/>
  <c r="K98" i="3"/>
  <c r="J98" i="3"/>
  <c r="K97" i="3"/>
  <c r="J97" i="3"/>
  <c r="K96" i="3"/>
  <c r="J96" i="3"/>
  <c r="K95" i="3"/>
  <c r="J95" i="3"/>
  <c r="K94" i="3"/>
  <c r="J94" i="3"/>
  <c r="K93" i="3"/>
  <c r="J93" i="3"/>
  <c r="K92" i="3"/>
  <c r="J92" i="3"/>
  <c r="J90" i="3"/>
  <c r="K89" i="3"/>
  <c r="J89" i="3"/>
  <c r="K88" i="3"/>
  <c r="J88" i="3"/>
  <c r="K87" i="3"/>
  <c r="J87" i="3"/>
  <c r="K86" i="3"/>
  <c r="J86" i="3"/>
  <c r="K85" i="3"/>
  <c r="J85" i="3"/>
  <c r="K84" i="3"/>
  <c r="J84" i="3"/>
  <c r="K83" i="3"/>
  <c r="J83" i="3"/>
  <c r="K82" i="3"/>
  <c r="J82" i="3"/>
  <c r="K81" i="3"/>
  <c r="J81" i="3"/>
  <c r="K80" i="3"/>
  <c r="J80" i="3"/>
  <c r="K79" i="3"/>
  <c r="J79" i="3"/>
  <c r="K78" i="3"/>
  <c r="J78" i="3"/>
  <c r="K76" i="3"/>
  <c r="J76" i="3"/>
  <c r="K73" i="3"/>
  <c r="J73" i="3"/>
  <c r="K72" i="3"/>
  <c r="J72" i="3"/>
  <c r="K71" i="3"/>
  <c r="J71" i="3"/>
  <c r="K70" i="3"/>
  <c r="J70" i="3"/>
  <c r="K69" i="3"/>
  <c r="J69" i="3"/>
  <c r="K68" i="3"/>
  <c r="J68" i="3"/>
  <c r="K67" i="3"/>
  <c r="J67" i="3"/>
  <c r="K66" i="3"/>
  <c r="J66" i="3"/>
  <c r="K65" i="3"/>
  <c r="J65" i="3"/>
  <c r="K64" i="3"/>
  <c r="J64" i="3"/>
  <c r="K63" i="3"/>
  <c r="J63" i="3"/>
  <c r="K62" i="3"/>
  <c r="J62" i="3"/>
  <c r="K61" i="3"/>
  <c r="J61" i="3"/>
  <c r="K60" i="3"/>
  <c r="J60" i="3"/>
  <c r="K59" i="3"/>
  <c r="J59" i="3"/>
  <c r="K58" i="3"/>
  <c r="J58" i="3"/>
  <c r="K57" i="3"/>
  <c r="J57" i="3"/>
  <c r="B57" i="3"/>
  <c r="K56" i="3"/>
  <c r="J56" i="3"/>
  <c r="K55" i="3"/>
  <c r="J55" i="3"/>
  <c r="K54" i="3"/>
  <c r="J54" i="3"/>
  <c r="K53" i="3"/>
  <c r="J53" i="3"/>
  <c r="K52" i="3"/>
  <c r="J52" i="3"/>
  <c r="K50" i="3"/>
  <c r="J50" i="3"/>
  <c r="K49" i="3"/>
  <c r="J49" i="3"/>
  <c r="K48" i="3"/>
  <c r="J48" i="3"/>
  <c r="K47" i="3"/>
  <c r="J47" i="3"/>
  <c r="K46" i="3"/>
  <c r="J46" i="3"/>
  <c r="K45" i="3"/>
  <c r="J45" i="3"/>
  <c r="K44" i="3"/>
  <c r="J44" i="3"/>
  <c r="K43" i="3"/>
  <c r="J43" i="3"/>
  <c r="K42" i="3"/>
  <c r="J42" i="3"/>
  <c r="K41" i="3"/>
  <c r="J41" i="3"/>
  <c r="K40" i="3"/>
  <c r="J40" i="3"/>
  <c r="K39" i="3"/>
  <c r="J39" i="3"/>
  <c r="K38" i="3"/>
  <c r="J38" i="3"/>
  <c r="K37" i="3"/>
  <c r="J37" i="3"/>
  <c r="K36" i="3"/>
  <c r="J36" i="3"/>
  <c r="K35" i="3"/>
  <c r="J35" i="3"/>
  <c r="K33" i="3"/>
  <c r="J33" i="3"/>
  <c r="K32" i="3"/>
  <c r="J32" i="3"/>
  <c r="K31" i="3"/>
  <c r="J31" i="3"/>
  <c r="K29" i="3"/>
  <c r="J29" i="3"/>
  <c r="K28" i="3"/>
  <c r="J28" i="3"/>
  <c r="K27" i="3"/>
  <c r="J27" i="3"/>
  <c r="K26" i="3"/>
  <c r="J26" i="3"/>
  <c r="B24" i="3"/>
  <c r="K23" i="3"/>
  <c r="J23" i="3"/>
  <c r="B23" i="3"/>
  <c r="K22" i="3"/>
  <c r="J22" i="3"/>
  <c r="B22" i="3"/>
  <c r="K21" i="3"/>
  <c r="J21" i="3"/>
  <c r="K20" i="3"/>
  <c r="J20" i="3"/>
  <c r="K19" i="3"/>
  <c r="J19" i="3"/>
  <c r="K18" i="3"/>
  <c r="J18" i="3"/>
  <c r="K17" i="3"/>
  <c r="J17" i="3"/>
  <c r="K16" i="3"/>
  <c r="J16" i="3"/>
  <c r="K15" i="3"/>
  <c r="J15" i="3"/>
  <c r="K14" i="3"/>
  <c r="J14" i="3"/>
  <c r="B13" i="3"/>
  <c r="K12" i="3"/>
  <c r="J12" i="3"/>
  <c r="B12" i="3"/>
  <c r="K11" i="3"/>
  <c r="J11" i="3"/>
  <c r="K10" i="3"/>
  <c r="J10" i="3"/>
  <c r="K9" i="3"/>
  <c r="J9" i="3"/>
  <c r="K8" i="3"/>
  <c r="J8" i="3"/>
  <c r="K7" i="3"/>
  <c r="J7" i="3"/>
  <c r="H6" i="3"/>
  <c r="K6" i="3"/>
  <c r="G6" i="3"/>
  <c r="F6" i="3"/>
  <c r="E6" i="3"/>
  <c r="D6" i="3"/>
  <c r="C6" i="3"/>
  <c r="J6" i="3"/>
  <c r="P224" i="2"/>
  <c r="O224" i="2"/>
  <c r="P223" i="2"/>
  <c r="M223" i="2"/>
  <c r="L223" i="2"/>
  <c r="K223" i="2"/>
  <c r="J223" i="2"/>
  <c r="I223" i="2"/>
  <c r="H223" i="2"/>
  <c r="P222" i="2"/>
  <c r="O222" i="2"/>
  <c r="P221" i="2"/>
  <c r="O221" i="2"/>
  <c r="P220" i="2"/>
  <c r="O220" i="2"/>
  <c r="O219" i="2"/>
  <c r="M219" i="2"/>
  <c r="L219" i="2"/>
  <c r="K219" i="2"/>
  <c r="J219" i="2"/>
  <c r="I219" i="2"/>
  <c r="H219" i="2"/>
  <c r="P218" i="2"/>
  <c r="O218" i="2"/>
  <c r="P217" i="2"/>
  <c r="O217" i="2"/>
  <c r="P216" i="2"/>
  <c r="O216" i="2"/>
  <c r="P215" i="2"/>
  <c r="O215" i="2"/>
  <c r="P214" i="2"/>
  <c r="O214" i="2"/>
  <c r="P213" i="2"/>
  <c r="O213" i="2"/>
  <c r="P212" i="2"/>
  <c r="O212" i="2"/>
  <c r="P211" i="2"/>
  <c r="O211" i="2"/>
  <c r="P210" i="2"/>
  <c r="O210" i="2"/>
  <c r="P209" i="2"/>
  <c r="O209" i="2"/>
  <c r="P208" i="2"/>
  <c r="O208" i="2"/>
  <c r="P207" i="2"/>
  <c r="M207" i="2"/>
  <c r="L207" i="2"/>
  <c r="K207" i="2"/>
  <c r="J207" i="2"/>
  <c r="I207" i="2"/>
  <c r="H207" i="2"/>
  <c r="M206" i="2"/>
  <c r="K206" i="2"/>
  <c r="K205" i="2"/>
  <c r="H206" i="2"/>
  <c r="M205" i="2"/>
  <c r="H205" i="2"/>
  <c r="P204" i="2"/>
  <c r="O204" i="2"/>
  <c r="P203" i="2"/>
  <c r="O203" i="2"/>
  <c r="P202" i="2"/>
  <c r="O202" i="2"/>
  <c r="O201" i="2"/>
  <c r="M201" i="2"/>
  <c r="L201" i="2"/>
  <c r="K201" i="2"/>
  <c r="J201" i="2"/>
  <c r="I201" i="2"/>
  <c r="H201" i="2"/>
  <c r="M200" i="2"/>
  <c r="L200" i="2"/>
  <c r="J200" i="2"/>
  <c r="I200" i="2"/>
  <c r="I199" i="2"/>
  <c r="H200" i="2"/>
  <c r="L199" i="2"/>
  <c r="H199" i="2"/>
  <c r="L198" i="2"/>
  <c r="H198" i="2"/>
  <c r="P197" i="2"/>
  <c r="O197" i="2"/>
  <c r="P196" i="2"/>
  <c r="O196" i="2"/>
  <c r="P195" i="2"/>
  <c r="O195" i="2"/>
  <c r="P194" i="2"/>
  <c r="M194" i="2"/>
  <c r="L194" i="2"/>
  <c r="L192" i="2"/>
  <c r="K194" i="2"/>
  <c r="J194" i="2"/>
  <c r="I194" i="2"/>
  <c r="H194" i="2"/>
  <c r="H192" i="2"/>
  <c r="P193" i="2"/>
  <c r="O193" i="2"/>
  <c r="P192" i="2"/>
  <c r="O192" i="2"/>
  <c r="M192" i="2"/>
  <c r="J192" i="2"/>
  <c r="I192" i="2"/>
  <c r="M191" i="2"/>
  <c r="J191" i="2"/>
  <c r="J187" i="2"/>
  <c r="J186" i="2"/>
  <c r="I191" i="2"/>
  <c r="O190" i="2"/>
  <c r="P189" i="2"/>
  <c r="O189" i="2"/>
  <c r="M188" i="2"/>
  <c r="L188" i="2"/>
  <c r="K188" i="2"/>
  <c r="J188" i="2"/>
  <c r="I188" i="2"/>
  <c r="H188" i="2"/>
  <c r="I187" i="2"/>
  <c r="I186" i="2"/>
  <c r="O185" i="2"/>
  <c r="M184" i="2"/>
  <c r="O184" i="2"/>
  <c r="L184" i="2"/>
  <c r="K184" i="2"/>
  <c r="J184" i="2"/>
  <c r="I184" i="2"/>
  <c r="H184" i="2"/>
  <c r="P183" i="2"/>
  <c r="O183" i="2"/>
  <c r="P182" i="2"/>
  <c r="O182" i="2"/>
  <c r="P181" i="2"/>
  <c r="O181" i="2"/>
  <c r="P180" i="2"/>
  <c r="O180" i="2"/>
  <c r="M179" i="2"/>
  <c r="L179" i="2"/>
  <c r="K179" i="2"/>
  <c r="J179" i="2"/>
  <c r="I179" i="2"/>
  <c r="H179" i="2"/>
  <c r="P178" i="2"/>
  <c r="O178" i="2"/>
  <c r="P177" i="2"/>
  <c r="O177" i="2"/>
  <c r="M177" i="2"/>
  <c r="L177" i="2"/>
  <c r="K177" i="2"/>
  <c r="J177" i="2"/>
  <c r="I177" i="2"/>
  <c r="H177" i="2"/>
  <c r="H176" i="2"/>
  <c r="O176" i="2"/>
  <c r="M176" i="2"/>
  <c r="K176" i="2"/>
  <c r="K173" i="2"/>
  <c r="J176" i="2"/>
  <c r="P176" i="2"/>
  <c r="I176" i="2"/>
  <c r="P175" i="2"/>
  <c r="O175" i="2"/>
  <c r="M174" i="2"/>
  <c r="L174" i="2"/>
  <c r="K174" i="2"/>
  <c r="J174" i="2"/>
  <c r="I174" i="2"/>
  <c r="H174" i="2"/>
  <c r="J173" i="2"/>
  <c r="I173" i="2"/>
  <c r="H173" i="2"/>
  <c r="H172" i="2"/>
  <c r="J172" i="2"/>
  <c r="I172" i="2"/>
  <c r="P171" i="2"/>
  <c r="O171" i="2"/>
  <c r="P170" i="2"/>
  <c r="O170" i="2"/>
  <c r="P169" i="2"/>
  <c r="O169" i="2"/>
  <c r="O168" i="2"/>
  <c r="M168" i="2"/>
  <c r="L168" i="2"/>
  <c r="K168" i="2"/>
  <c r="J168" i="2"/>
  <c r="I168" i="2"/>
  <c r="H168" i="2"/>
  <c r="O167" i="2"/>
  <c r="P166" i="2"/>
  <c r="O166" i="2"/>
  <c r="P165" i="2"/>
  <c r="O165" i="2"/>
  <c r="O164" i="2"/>
  <c r="M164" i="2"/>
  <c r="L164" i="2"/>
  <c r="K164" i="2"/>
  <c r="J164" i="2"/>
  <c r="P164" i="2"/>
  <c r="I164" i="2"/>
  <c r="H164" i="2"/>
  <c r="O163" i="2"/>
  <c r="O162" i="2"/>
  <c r="M162" i="2"/>
  <c r="L162" i="2"/>
  <c r="K162" i="2"/>
  <c r="J162" i="2"/>
  <c r="I162" i="2"/>
  <c r="H162" i="2"/>
  <c r="O161" i="2"/>
  <c r="O160" i="2"/>
  <c r="M160" i="2"/>
  <c r="L160" i="2"/>
  <c r="K160" i="2"/>
  <c r="J160" i="2"/>
  <c r="I160" i="2"/>
  <c r="H160" i="2"/>
  <c r="O159" i="2"/>
  <c r="M159" i="2"/>
  <c r="L159" i="2"/>
  <c r="K159" i="2"/>
  <c r="I159" i="2"/>
  <c r="H159" i="2"/>
  <c r="H158" i="2"/>
  <c r="O158" i="2"/>
  <c r="M158" i="2"/>
  <c r="I158" i="2"/>
  <c r="O157" i="2"/>
  <c r="O156" i="2"/>
  <c r="M156" i="2"/>
  <c r="L156" i="2"/>
  <c r="K156" i="2"/>
  <c r="J156" i="2"/>
  <c r="I156" i="2"/>
  <c r="H156" i="2"/>
  <c r="P155" i="2"/>
  <c r="O155" i="2"/>
  <c r="O154" i="2"/>
  <c r="M154" i="2"/>
  <c r="L154" i="2"/>
  <c r="K154" i="2"/>
  <c r="J154" i="2"/>
  <c r="I154" i="2"/>
  <c r="H154" i="2"/>
  <c r="P153" i="2"/>
  <c r="O153" i="2"/>
  <c r="P152" i="2"/>
  <c r="O152" i="2"/>
  <c r="P151" i="2"/>
  <c r="O151" i="2"/>
  <c r="P150" i="2"/>
  <c r="O150" i="2"/>
  <c r="M149" i="2"/>
  <c r="L149" i="2"/>
  <c r="K149" i="2"/>
  <c r="J149" i="2"/>
  <c r="I149" i="2"/>
  <c r="H149" i="2"/>
  <c r="L148" i="2"/>
  <c r="K148" i="2"/>
  <c r="J148" i="2"/>
  <c r="H148" i="2"/>
  <c r="P147" i="2"/>
  <c r="O147" i="2"/>
  <c r="O146" i="2"/>
  <c r="M146" i="2"/>
  <c r="L146" i="2"/>
  <c r="K146" i="2"/>
  <c r="J146" i="2"/>
  <c r="I146" i="2"/>
  <c r="H146" i="2"/>
  <c r="O145" i="2"/>
  <c r="M145" i="2"/>
  <c r="L145" i="2"/>
  <c r="K145" i="2"/>
  <c r="I145" i="2"/>
  <c r="H145" i="2"/>
  <c r="H144" i="2"/>
  <c r="L144" i="2"/>
  <c r="O142" i="2"/>
  <c r="O141" i="2"/>
  <c r="M141" i="2"/>
  <c r="L141" i="2"/>
  <c r="K141" i="2"/>
  <c r="K138" i="2"/>
  <c r="J141" i="2"/>
  <c r="I141" i="2"/>
  <c r="H141" i="2"/>
  <c r="P140" i="2"/>
  <c r="O140" i="2"/>
  <c r="M139" i="2"/>
  <c r="L139" i="2"/>
  <c r="K139" i="2"/>
  <c r="J139" i="2"/>
  <c r="I139" i="2"/>
  <c r="H139" i="2"/>
  <c r="M138" i="2"/>
  <c r="I138" i="2"/>
  <c r="H138" i="2"/>
  <c r="M137" i="2"/>
  <c r="P136" i="2"/>
  <c r="O136" i="2"/>
  <c r="O135" i="2"/>
  <c r="P134" i="2"/>
  <c r="O134" i="2"/>
  <c r="O133" i="2"/>
  <c r="P132" i="2"/>
  <c r="O132" i="2"/>
  <c r="P131" i="2"/>
  <c r="O131" i="2"/>
  <c r="O130" i="2"/>
  <c r="M130" i="2"/>
  <c r="L130" i="2"/>
  <c r="K130" i="2"/>
  <c r="K123" i="2"/>
  <c r="J130" i="2"/>
  <c r="P130" i="2"/>
  <c r="I130" i="2"/>
  <c r="H130" i="2"/>
  <c r="P129" i="2"/>
  <c r="O129" i="2"/>
  <c r="P128" i="2"/>
  <c r="O128" i="2"/>
  <c r="P127" i="2"/>
  <c r="O127" i="2"/>
  <c r="P126" i="2"/>
  <c r="O126" i="2"/>
  <c r="P125" i="2"/>
  <c r="O125" i="2"/>
  <c r="O124" i="2"/>
  <c r="M124" i="2"/>
  <c r="L124" i="2"/>
  <c r="K124" i="2"/>
  <c r="J124" i="2"/>
  <c r="I124" i="2"/>
  <c r="H124" i="2"/>
  <c r="M123" i="2"/>
  <c r="L123" i="2"/>
  <c r="J123" i="2"/>
  <c r="I123" i="2"/>
  <c r="H123" i="2"/>
  <c r="M122" i="2"/>
  <c r="L122" i="2"/>
  <c r="J122" i="2"/>
  <c r="I122" i="2"/>
  <c r="H122" i="2"/>
  <c r="P121" i="2"/>
  <c r="O121" i="2"/>
  <c r="P120" i="2"/>
  <c r="O120" i="2"/>
  <c r="P119" i="2"/>
  <c r="O119" i="2"/>
  <c r="P118" i="2"/>
  <c r="O118" i="2"/>
  <c r="M117" i="2"/>
  <c r="L117" i="2"/>
  <c r="K117" i="2"/>
  <c r="J117" i="2"/>
  <c r="J115" i="2"/>
  <c r="I117" i="2"/>
  <c r="H117" i="2"/>
  <c r="P116" i="2"/>
  <c r="O116" i="2"/>
  <c r="L115" i="2"/>
  <c r="K115" i="2"/>
  <c r="H115" i="2"/>
  <c r="P114" i="2"/>
  <c r="O114" i="2"/>
  <c r="O113" i="2"/>
  <c r="M113" i="2"/>
  <c r="L113" i="2"/>
  <c r="K113" i="2"/>
  <c r="J113" i="2"/>
  <c r="I113" i="2"/>
  <c r="H113" i="2"/>
  <c r="P112" i="2"/>
  <c r="O112" i="2"/>
  <c r="P111" i="2"/>
  <c r="O111" i="2"/>
  <c r="P110" i="2"/>
  <c r="O110" i="2"/>
  <c r="O109" i="2"/>
  <c r="M108" i="2"/>
  <c r="L108" i="2"/>
  <c r="K108" i="2"/>
  <c r="J108" i="2"/>
  <c r="I108" i="2"/>
  <c r="H108" i="2"/>
  <c r="H100" i="2"/>
  <c r="O107" i="2"/>
  <c r="O106" i="2"/>
  <c r="O105" i="2"/>
  <c r="O104" i="2"/>
  <c r="M104" i="2"/>
  <c r="L104" i="2"/>
  <c r="K104" i="2"/>
  <c r="J104" i="2"/>
  <c r="I104" i="2"/>
  <c r="H104" i="2"/>
  <c r="P103" i="2"/>
  <c r="O103" i="2"/>
  <c r="P102" i="2"/>
  <c r="O102" i="2"/>
  <c r="P101" i="2"/>
  <c r="M101" i="2"/>
  <c r="O101" i="2"/>
  <c r="L101" i="2"/>
  <c r="K101" i="2"/>
  <c r="J101" i="2"/>
  <c r="I101" i="2"/>
  <c r="H101" i="2"/>
  <c r="M100" i="2"/>
  <c r="I100" i="2"/>
  <c r="P97" i="2"/>
  <c r="O97" i="2"/>
  <c r="O96" i="2"/>
  <c r="M96" i="2"/>
  <c r="L96" i="2"/>
  <c r="K96" i="2"/>
  <c r="K93" i="2"/>
  <c r="J96" i="2"/>
  <c r="J93" i="2"/>
  <c r="I96" i="2"/>
  <c r="H96" i="2"/>
  <c r="P95" i="2"/>
  <c r="O95" i="2"/>
  <c r="M94" i="2"/>
  <c r="L94" i="2"/>
  <c r="K94" i="2"/>
  <c r="J94" i="2"/>
  <c r="I94" i="2"/>
  <c r="H94" i="2"/>
  <c r="M93" i="2"/>
  <c r="L93" i="2"/>
  <c r="I93" i="2"/>
  <c r="H93" i="2"/>
  <c r="O92" i="2"/>
  <c r="M91" i="2"/>
  <c r="L91" i="2"/>
  <c r="K91" i="2"/>
  <c r="J91" i="2"/>
  <c r="I91" i="2"/>
  <c r="H91" i="2"/>
  <c r="O90" i="2"/>
  <c r="O89" i="2"/>
  <c r="P88" i="2"/>
  <c r="O88" i="2"/>
  <c r="O87" i="2"/>
  <c r="M86" i="2"/>
  <c r="P86" i="2"/>
  <c r="L86" i="2"/>
  <c r="K86" i="2"/>
  <c r="J86" i="2"/>
  <c r="I86" i="2"/>
  <c r="H86" i="2"/>
  <c r="O85" i="2"/>
  <c r="P84" i="2"/>
  <c r="O84" i="2"/>
  <c r="M84" i="2"/>
  <c r="L84" i="2"/>
  <c r="K84" i="2"/>
  <c r="J84" i="2"/>
  <c r="I84" i="2"/>
  <c r="H84" i="2"/>
  <c r="O83" i="2"/>
  <c r="O82" i="2"/>
  <c r="M82" i="2"/>
  <c r="L82" i="2"/>
  <c r="K82" i="2"/>
  <c r="J82" i="2"/>
  <c r="I82" i="2"/>
  <c r="H82" i="2"/>
  <c r="O81" i="2"/>
  <c r="P80" i="2"/>
  <c r="O80" i="2"/>
  <c r="P79" i="2"/>
  <c r="O79" i="2"/>
  <c r="O78" i="2"/>
  <c r="P77" i="2"/>
  <c r="O77" i="2"/>
  <c r="P76" i="2"/>
  <c r="O76" i="2"/>
  <c r="O75" i="2"/>
  <c r="P74" i="2"/>
  <c r="O74" i="2"/>
  <c r="P73" i="2"/>
  <c r="O73" i="2"/>
  <c r="M72" i="2"/>
  <c r="P72" i="2"/>
  <c r="L72" i="2"/>
  <c r="K72" i="2"/>
  <c r="J72" i="2"/>
  <c r="I72" i="2"/>
  <c r="H72" i="2"/>
  <c r="O71" i="2"/>
  <c r="P70" i="2"/>
  <c r="O70" i="2"/>
  <c r="P69" i="2"/>
  <c r="O69" i="2"/>
  <c r="O68" i="2"/>
  <c r="P67" i="2"/>
  <c r="O67" i="2"/>
  <c r="O66" i="2"/>
  <c r="P65" i="2"/>
  <c r="O65" i="2"/>
  <c r="P64" i="2"/>
  <c r="O64" i="2"/>
  <c r="P63" i="2"/>
  <c r="O63" i="2"/>
  <c r="O62" i="2"/>
  <c r="P61" i="2"/>
  <c r="O61" i="2"/>
  <c r="M60" i="2"/>
  <c r="L60" i="2"/>
  <c r="K60" i="2"/>
  <c r="J60" i="2"/>
  <c r="I60" i="2"/>
  <c r="H60" i="2"/>
  <c r="O59" i="2"/>
  <c r="O58" i="2"/>
  <c r="O57" i="2"/>
  <c r="O56" i="2"/>
  <c r="O55" i="2"/>
  <c r="P54" i="2"/>
  <c r="O54" i="2"/>
  <c r="O53" i="2"/>
  <c r="M53" i="2"/>
  <c r="L53" i="2"/>
  <c r="K53" i="2"/>
  <c r="J53" i="2"/>
  <c r="I53" i="2"/>
  <c r="H53" i="2"/>
  <c r="O52" i="2"/>
  <c r="O51" i="2"/>
  <c r="O50" i="2"/>
  <c r="O49" i="2"/>
  <c r="O48" i="2"/>
  <c r="O47" i="2"/>
  <c r="P46" i="2"/>
  <c r="O46" i="2"/>
  <c r="O45" i="2"/>
  <c r="M44" i="2"/>
  <c r="L44" i="2"/>
  <c r="K44" i="2"/>
  <c r="J44" i="2"/>
  <c r="I44" i="2"/>
  <c r="H44" i="2"/>
  <c r="O43" i="2"/>
  <c r="P42" i="2"/>
  <c r="O42" i="2"/>
  <c r="O41" i="2"/>
  <c r="M41" i="2"/>
  <c r="L41" i="2"/>
  <c r="K41" i="2"/>
  <c r="J41" i="2"/>
  <c r="P41" i="2"/>
  <c r="I41" i="2"/>
  <c r="H41" i="2"/>
  <c r="O40" i="2"/>
  <c r="O39" i="2"/>
  <c r="O38" i="2"/>
  <c r="O37" i="2"/>
  <c r="P36" i="2"/>
  <c r="O36" i="2"/>
  <c r="O35" i="2"/>
  <c r="O34" i="2"/>
  <c r="O33" i="2"/>
  <c r="M32" i="2"/>
  <c r="L32" i="2"/>
  <c r="K32" i="2"/>
  <c r="J32" i="2"/>
  <c r="I32" i="2"/>
  <c r="H32" i="2"/>
  <c r="P31" i="2"/>
  <c r="O31" i="2"/>
  <c r="K30" i="2"/>
  <c r="K29" i="2"/>
  <c r="O28" i="2"/>
  <c r="M27" i="2"/>
  <c r="L27" i="2"/>
  <c r="K27" i="2"/>
  <c r="J27" i="2"/>
  <c r="I27" i="2"/>
  <c r="H27" i="2"/>
  <c r="O26" i="2"/>
  <c r="P25" i="2"/>
  <c r="O25" i="2"/>
  <c r="M25" i="2"/>
  <c r="L25" i="2"/>
  <c r="K25" i="2"/>
  <c r="J25" i="2"/>
  <c r="I25" i="2"/>
  <c r="H25" i="2"/>
  <c r="P24" i="2"/>
  <c r="O24" i="2"/>
  <c r="P23" i="2"/>
  <c r="O23" i="2"/>
  <c r="O22" i="2"/>
  <c r="M22" i="2"/>
  <c r="L22" i="2"/>
  <c r="K22" i="2"/>
  <c r="J22" i="2"/>
  <c r="P22" i="2"/>
  <c r="I22" i="2"/>
  <c r="H22" i="2"/>
  <c r="J21" i="2"/>
  <c r="H21" i="2"/>
  <c r="P20" i="2"/>
  <c r="O20" i="2"/>
  <c r="P19" i="2"/>
  <c r="O19" i="2"/>
  <c r="O18" i="2"/>
  <c r="M18" i="2"/>
  <c r="L18" i="2"/>
  <c r="K18" i="2"/>
  <c r="J18" i="2"/>
  <c r="J17" i="2"/>
  <c r="I18" i="2"/>
  <c r="H18" i="2"/>
  <c r="O17" i="2"/>
  <c r="M17" i="2"/>
  <c r="L17" i="2"/>
  <c r="L16" i="2"/>
  <c r="K17" i="2"/>
  <c r="I17" i="2"/>
  <c r="H17" i="2"/>
  <c r="H16" i="2"/>
  <c r="O16" i="2"/>
  <c r="M16" i="2"/>
  <c r="I16" i="2"/>
  <c r="P14" i="2"/>
  <c r="O14" i="2"/>
  <c r="P13" i="2"/>
  <c r="O13" i="2"/>
  <c r="P12" i="2"/>
  <c r="O12" i="2"/>
  <c r="P11" i="2"/>
  <c r="O11" i="2"/>
  <c r="P10" i="2"/>
  <c r="O10" i="2"/>
  <c r="O9" i="2"/>
  <c r="M9" i="2"/>
  <c r="L9" i="2"/>
  <c r="K9" i="2"/>
  <c r="J9" i="2"/>
  <c r="I9" i="2"/>
  <c r="H9" i="2"/>
  <c r="M8" i="2"/>
  <c r="L8" i="2"/>
  <c r="K8" i="2"/>
  <c r="I8" i="2"/>
  <c r="H8" i="2"/>
  <c r="M7" i="2"/>
  <c r="L7" i="2"/>
  <c r="K7" i="2"/>
  <c r="I7" i="2"/>
  <c r="H7" i="2"/>
  <c r="J16" i="2"/>
  <c r="P17" i="2"/>
  <c r="H143" i="2"/>
  <c r="O32" i="2"/>
  <c r="O44" i="2"/>
  <c r="I148" i="2"/>
  <c r="P149" i="2"/>
  <c r="M148" i="2"/>
  <c r="J159" i="2"/>
  <c r="H187" i="2"/>
  <c r="J199" i="2"/>
  <c r="I21" i="2"/>
  <c r="M21" i="2"/>
  <c r="M30" i="2"/>
  <c r="P32" i="2"/>
  <c r="P44" i="2"/>
  <c r="P53" i="2"/>
  <c r="O60" i="2"/>
  <c r="O72" i="2"/>
  <c r="P93" i="2"/>
  <c r="O93" i="2"/>
  <c r="P96" i="2"/>
  <c r="L100" i="2"/>
  <c r="J145" i="2"/>
  <c r="P146" i="2"/>
  <c r="O149" i="2"/>
  <c r="P188" i="2"/>
  <c r="O188" i="2"/>
  <c r="M187" i="2"/>
  <c r="O7" i="2"/>
  <c r="K16" i="2"/>
  <c r="P18" i="2"/>
  <c r="K21" i="2"/>
  <c r="O27" i="2"/>
  <c r="I30" i="2"/>
  <c r="P60" i="2"/>
  <c r="O91" i="2"/>
  <c r="H99" i="2"/>
  <c r="K100" i="2"/>
  <c r="J100" i="2"/>
  <c r="I115" i="2"/>
  <c r="P117" i="2"/>
  <c r="M115" i="2"/>
  <c r="H137" i="2"/>
  <c r="L138" i="2"/>
  <c r="J138" i="2"/>
  <c r="K158" i="2"/>
  <c r="L173" i="2"/>
  <c r="K172" i="2"/>
  <c r="K200" i="2"/>
  <c r="P201" i="2"/>
  <c r="J206" i="2"/>
  <c r="P219" i="2"/>
  <c r="J8" i="2"/>
  <c r="O8" i="2"/>
  <c r="P9" i="2"/>
  <c r="L21" i="2"/>
  <c r="J30" i="2"/>
  <c r="H30" i="2"/>
  <c r="L30" i="2"/>
  <c r="O86" i="2"/>
  <c r="P94" i="2"/>
  <c r="O94" i="2"/>
  <c r="I99" i="2"/>
  <c r="O100" i="2"/>
  <c r="P113" i="2"/>
  <c r="O117" i="2"/>
  <c r="I137" i="2"/>
  <c r="O138" i="2"/>
  <c r="P139" i="2"/>
  <c r="O139" i="2"/>
  <c r="K144" i="2"/>
  <c r="L158" i="2"/>
  <c r="L176" i="2"/>
  <c r="P191" i="2"/>
  <c r="I198" i="2"/>
  <c r="O200" i="2"/>
  <c r="O206" i="2"/>
  <c r="P206" i="2"/>
  <c r="I206" i="2"/>
  <c r="O207" i="2"/>
  <c r="O108" i="2"/>
  <c r="P122" i="2"/>
  <c r="P123" i="2"/>
  <c r="K122" i="2"/>
  <c r="K137" i="2"/>
  <c r="P174" i="2"/>
  <c r="P179" i="2"/>
  <c r="K192" i="2"/>
  <c r="P108" i="2"/>
  <c r="O122" i="2"/>
  <c r="O123" i="2"/>
  <c r="P124" i="2"/>
  <c r="P154" i="2"/>
  <c r="P168" i="2"/>
  <c r="M173" i="2"/>
  <c r="O174" i="2"/>
  <c r="O179" i="2"/>
  <c r="O191" i="2"/>
  <c r="H191" i="2"/>
  <c r="L191" i="2"/>
  <c r="P200" i="2"/>
  <c r="M199" i="2"/>
  <c r="L206" i="2"/>
  <c r="O223" i="2"/>
  <c r="O194" i="2"/>
  <c r="L205" i="2"/>
  <c r="J29" i="2"/>
  <c r="J7" i="2"/>
  <c r="J205" i="2"/>
  <c r="K199" i="2"/>
  <c r="J137" i="2"/>
  <c r="P115" i="2"/>
  <c r="O115" i="2"/>
  <c r="M99" i="2"/>
  <c r="J99" i="2"/>
  <c r="P100" i="2"/>
  <c r="L99" i="2"/>
  <c r="H186" i="2"/>
  <c r="P199" i="2"/>
  <c r="M198" i="2"/>
  <c r="O199" i="2"/>
  <c r="P138" i="2"/>
  <c r="J144" i="2"/>
  <c r="P145" i="2"/>
  <c r="J198" i="2"/>
  <c r="P148" i="2"/>
  <c r="M144" i="2"/>
  <c r="O148" i="2"/>
  <c r="K191" i="2"/>
  <c r="K143" i="2"/>
  <c r="L29" i="2"/>
  <c r="L172" i="2"/>
  <c r="K99" i="2"/>
  <c r="H98" i="2"/>
  <c r="I29" i="2"/>
  <c r="K15" i="2"/>
  <c r="L187" i="2"/>
  <c r="O137" i="2"/>
  <c r="P30" i="2"/>
  <c r="O30" i="2"/>
  <c r="M29" i="2"/>
  <c r="P159" i="2"/>
  <c r="J158" i="2"/>
  <c r="L15" i="2"/>
  <c r="P16" i="2"/>
  <c r="J15" i="2"/>
  <c r="P173" i="2"/>
  <c r="M172" i="2"/>
  <c r="O173" i="2"/>
  <c r="I205" i="2"/>
  <c r="I98" i="2"/>
  <c r="H29" i="2"/>
  <c r="L143" i="2"/>
  <c r="L137" i="2"/>
  <c r="P8" i="2"/>
  <c r="P187" i="2"/>
  <c r="O187" i="2"/>
  <c r="M186" i="2"/>
  <c r="M15" i="2"/>
  <c r="P21" i="2"/>
  <c r="O21" i="2"/>
  <c r="I144" i="2"/>
  <c r="O15" i="2"/>
  <c r="P15" i="2"/>
  <c r="P158" i="2"/>
  <c r="L186" i="2"/>
  <c r="K98" i="2"/>
  <c r="K187" i="2"/>
  <c r="P99" i="2"/>
  <c r="O99" i="2"/>
  <c r="M98" i="2"/>
  <c r="P205" i="2"/>
  <c r="I143" i="2"/>
  <c r="P137" i="2"/>
  <c r="P186" i="2"/>
  <c r="O186" i="2"/>
  <c r="H15" i="2"/>
  <c r="O205" i="2"/>
  <c r="P172" i="2"/>
  <c r="O172" i="2"/>
  <c r="J143" i="2"/>
  <c r="K198" i="2"/>
  <c r="J6" i="2"/>
  <c r="P7" i="2"/>
  <c r="L6" i="2"/>
  <c r="P29" i="2"/>
  <c r="O29" i="2"/>
  <c r="M143" i="2"/>
  <c r="P144" i="2"/>
  <c r="O144" i="2"/>
  <c r="I15" i="2"/>
  <c r="P198" i="2"/>
  <c r="O198" i="2"/>
  <c r="L98" i="2"/>
  <c r="J98" i="2"/>
  <c r="H6" i="2"/>
  <c r="P143" i="2"/>
  <c r="O143" i="2"/>
  <c r="P98" i="2"/>
  <c r="O98" i="2"/>
  <c r="M6" i="2"/>
  <c r="I6" i="2"/>
  <c r="K186" i="2"/>
  <c r="K6" i="2"/>
  <c r="P6" i="2"/>
  <c r="O6" i="2"/>
  <c r="K87" i="1"/>
  <c r="J87" i="1"/>
  <c r="J86" i="1"/>
  <c r="H86" i="1"/>
  <c r="G86" i="1"/>
  <c r="F86" i="1"/>
  <c r="E86" i="1"/>
  <c r="K86" i="1"/>
  <c r="D86" i="1"/>
  <c r="C86" i="1"/>
  <c r="K85" i="1"/>
  <c r="J85" i="1"/>
  <c r="K84" i="1"/>
  <c r="J84" i="1"/>
  <c r="J83" i="1"/>
  <c r="H83" i="1"/>
  <c r="G83" i="1"/>
  <c r="F83" i="1"/>
  <c r="E83" i="1"/>
  <c r="K83" i="1"/>
  <c r="D83" i="1"/>
  <c r="C83" i="1"/>
  <c r="K82" i="1"/>
  <c r="J82" i="1"/>
  <c r="K81" i="1"/>
  <c r="J81" i="1"/>
  <c r="J80" i="1"/>
  <c r="H80" i="1"/>
  <c r="G80" i="1"/>
  <c r="F80" i="1"/>
  <c r="E80" i="1"/>
  <c r="K80" i="1"/>
  <c r="D80" i="1"/>
  <c r="C80" i="1"/>
  <c r="K79" i="1"/>
  <c r="J79" i="1"/>
  <c r="H78" i="1"/>
  <c r="K78" i="1"/>
  <c r="G78" i="1"/>
  <c r="F78" i="1"/>
  <c r="E78" i="1"/>
  <c r="D78" i="1"/>
  <c r="C78" i="1"/>
  <c r="K77" i="1"/>
  <c r="J77" i="1"/>
  <c r="K76" i="1"/>
  <c r="J76" i="1"/>
  <c r="K75" i="1"/>
  <c r="J75" i="1"/>
  <c r="K74" i="1"/>
  <c r="J74" i="1"/>
  <c r="K73" i="1"/>
  <c r="J73" i="1"/>
  <c r="K72" i="1"/>
  <c r="J72" i="1"/>
  <c r="K71" i="1"/>
  <c r="J71" i="1"/>
  <c r="K70" i="1"/>
  <c r="J70" i="1"/>
  <c r="K69" i="1"/>
  <c r="J69" i="1"/>
  <c r="K68" i="1"/>
  <c r="J68" i="1"/>
  <c r="K67" i="1"/>
  <c r="J67" i="1"/>
  <c r="K66" i="1"/>
  <c r="J66" i="1"/>
  <c r="H65" i="1"/>
  <c r="K65" i="1"/>
  <c r="G65" i="1"/>
  <c r="F65" i="1"/>
  <c r="E65" i="1"/>
  <c r="D65" i="1"/>
  <c r="C65" i="1"/>
  <c r="K64" i="1"/>
  <c r="J64" i="1"/>
  <c r="J63" i="1"/>
  <c r="H63" i="1"/>
  <c r="G63" i="1"/>
  <c r="F63" i="1"/>
  <c r="E63" i="1"/>
  <c r="K63" i="1"/>
  <c r="D63" i="1"/>
  <c r="C63" i="1"/>
  <c r="K62" i="1"/>
  <c r="J62" i="1"/>
  <c r="K61" i="1"/>
  <c r="J61" i="1"/>
  <c r="K60" i="1"/>
  <c r="J60" i="1"/>
  <c r="K59" i="1"/>
  <c r="J59" i="1"/>
  <c r="K58" i="1"/>
  <c r="J58" i="1"/>
  <c r="K57" i="1"/>
  <c r="J57" i="1"/>
  <c r="K56" i="1"/>
  <c r="J56" i="1"/>
  <c r="K55" i="1"/>
  <c r="J55" i="1"/>
  <c r="K54" i="1"/>
  <c r="J54" i="1"/>
  <c r="H53" i="1"/>
  <c r="K53" i="1"/>
  <c r="G53" i="1"/>
  <c r="G6" i="1"/>
  <c r="F53" i="1"/>
  <c r="E53" i="1"/>
  <c r="D53" i="1"/>
  <c r="C53" i="1"/>
  <c r="C6" i="1"/>
  <c r="K52" i="1"/>
  <c r="J52" i="1"/>
  <c r="K51" i="1"/>
  <c r="J51" i="1"/>
  <c r="K50" i="1"/>
  <c r="J50" i="1"/>
  <c r="K49" i="1"/>
  <c r="J49" i="1"/>
  <c r="K48" i="1"/>
  <c r="J48" i="1"/>
  <c r="J47" i="1"/>
  <c r="H47" i="1"/>
  <c r="G47" i="1"/>
  <c r="F47" i="1"/>
  <c r="E47" i="1"/>
  <c r="K47" i="1"/>
  <c r="D47" i="1"/>
  <c r="C47" i="1"/>
  <c r="K46" i="1"/>
  <c r="J46" i="1"/>
  <c r="K45" i="1"/>
  <c r="J45" i="1"/>
  <c r="K44" i="1"/>
  <c r="J44" i="1"/>
  <c r="K43" i="1"/>
  <c r="J43" i="1"/>
  <c r="K42" i="1"/>
  <c r="J42" i="1"/>
  <c r="K41" i="1"/>
  <c r="J41" i="1"/>
  <c r="J40" i="1"/>
  <c r="H40" i="1"/>
  <c r="G40" i="1"/>
  <c r="F40" i="1"/>
  <c r="E40" i="1"/>
  <c r="K40" i="1"/>
  <c r="D40" i="1"/>
  <c r="C40" i="1"/>
  <c r="K39" i="1"/>
  <c r="J39" i="1"/>
  <c r="K38" i="1"/>
  <c r="J38" i="1"/>
  <c r="K37" i="1"/>
  <c r="J37" i="1"/>
  <c r="K36" i="1"/>
  <c r="J36" i="1"/>
  <c r="K35" i="1"/>
  <c r="J35" i="1"/>
  <c r="K34" i="1"/>
  <c r="J34" i="1"/>
  <c r="K33" i="1"/>
  <c r="J33" i="1"/>
  <c r="K32" i="1"/>
  <c r="J32" i="1"/>
  <c r="J31" i="1"/>
  <c r="H31" i="1"/>
  <c r="G31" i="1"/>
  <c r="F31" i="1"/>
  <c r="E31" i="1"/>
  <c r="K31" i="1"/>
  <c r="D31" i="1"/>
  <c r="C31" i="1"/>
  <c r="K30" i="1"/>
  <c r="J30" i="1"/>
  <c r="K29" i="1"/>
  <c r="J29" i="1"/>
  <c r="J28" i="1"/>
  <c r="H28" i="1"/>
  <c r="G28" i="1"/>
  <c r="F28" i="1"/>
  <c r="E28" i="1"/>
  <c r="K28" i="1"/>
  <c r="D28" i="1"/>
  <c r="C28" i="1"/>
  <c r="K27" i="1"/>
  <c r="J27" i="1"/>
  <c r="K26" i="1"/>
  <c r="J26" i="1"/>
  <c r="K25" i="1"/>
  <c r="J25" i="1"/>
  <c r="K24" i="1"/>
  <c r="J24" i="1"/>
  <c r="J23" i="1"/>
  <c r="H23" i="1"/>
  <c r="G23" i="1"/>
  <c r="F23" i="1"/>
  <c r="E23" i="1"/>
  <c r="K23" i="1"/>
  <c r="D23" i="1"/>
  <c r="C23" i="1"/>
  <c r="K22" i="1"/>
  <c r="J22" i="1"/>
  <c r="K21" i="1"/>
  <c r="J21" i="1"/>
  <c r="K20" i="1"/>
  <c r="J20" i="1"/>
  <c r="K19" i="1"/>
  <c r="J19" i="1"/>
  <c r="J18" i="1"/>
  <c r="H18" i="1"/>
  <c r="G18" i="1"/>
  <c r="F18" i="1"/>
  <c r="E18" i="1"/>
  <c r="K18" i="1"/>
  <c r="D18" i="1"/>
  <c r="C18" i="1"/>
  <c r="K17" i="1"/>
  <c r="J17" i="1"/>
  <c r="K16" i="1"/>
  <c r="J16" i="1"/>
  <c r="K15" i="1"/>
  <c r="J15" i="1"/>
  <c r="K14" i="1"/>
  <c r="J14" i="1"/>
  <c r="K13" i="1"/>
  <c r="J13" i="1"/>
  <c r="K12" i="1"/>
  <c r="J12" i="1"/>
  <c r="K11" i="1"/>
  <c r="J11" i="1"/>
  <c r="K10" i="1"/>
  <c r="J10" i="1"/>
  <c r="K9" i="1"/>
  <c r="J9" i="1"/>
  <c r="K8" i="1"/>
  <c r="J8" i="1"/>
  <c r="J7" i="1"/>
  <c r="H7" i="1"/>
  <c r="G7" i="1"/>
  <c r="F7" i="1"/>
  <c r="E7" i="1"/>
  <c r="K7" i="1"/>
  <c r="D7" i="1"/>
  <c r="C7" i="1"/>
  <c r="J6" i="1"/>
  <c r="H6" i="1"/>
  <c r="F6" i="1"/>
  <c r="E6" i="1"/>
  <c r="K6" i="1"/>
  <c r="D6" i="1"/>
  <c r="J53" i="1"/>
  <c r="J65" i="1"/>
  <c r="J78" i="1"/>
</calcChain>
</file>

<file path=xl/sharedStrings.xml><?xml version="1.0" encoding="utf-8"?>
<sst xmlns="http://schemas.openxmlformats.org/spreadsheetml/2006/main" count="1336" uniqueCount="764">
  <si>
    <t>ANEXO 9 DEL PEF 2014
EVOLUCIÓN DE LAS EROGACIONES PARA EL DESARROLLO INTEGRAL DE LOS PUEBLOS Y COMUNIDADES INDÍGENAS
Enero-marzo
(Pesos)</t>
  </si>
  <si>
    <t>Avance en el ejercicio del presupuesto</t>
  </si>
  <si>
    <t>Aprobado 
anual</t>
  </si>
  <si>
    <t>Autorizado anual</t>
  </si>
  <si>
    <t>Autorizado al periodo</t>
  </si>
  <si>
    <t>Pagado</t>
  </si>
  <si>
    <t>Porcentaje de avance</t>
  </si>
  <si>
    <t>Ramo</t>
  </si>
  <si>
    <t>Programas Presupuestarios</t>
  </si>
  <si>
    <t xml:space="preserve">Enero </t>
  </si>
  <si>
    <t>Enero - febrero</t>
  </si>
  <si>
    <t>Enero - marzo</t>
  </si>
  <si>
    <t xml:space="preserve">Autorizado anual </t>
  </si>
  <si>
    <t>Autorizado  al periodo</t>
  </si>
  <si>
    <t>(a)</t>
  </si>
  <si>
    <t>(b)</t>
  </si>
  <si>
    <t>(c)</t>
  </si>
  <si>
    <t>(d)</t>
  </si>
  <si>
    <t>(e)</t>
  </si>
  <si>
    <t>(f)</t>
  </si>
  <si>
    <t>(f)/(b)* 100</t>
  </si>
  <si>
    <t>(f)/(c)* 100</t>
  </si>
  <si>
    <t>TOTAL</t>
  </si>
  <si>
    <t>06 Hacienda y Crédito Público (CDI)</t>
  </si>
  <si>
    <t>Fomento del patrimonio cultural Indígena</t>
  </si>
  <si>
    <t xml:space="preserve">Proyectos de inmuebles </t>
  </si>
  <si>
    <t>Actividades de apoyo administrativo</t>
  </si>
  <si>
    <t>Actividades de apoyo a la función pública y buen gobierno</t>
  </si>
  <si>
    <t>Planeación y Articulación de la Acción Pública hacia los Pueblos Indígenas</t>
  </si>
  <si>
    <t>Cuotas, Apoyos y Aportaciones a Organismos Internacionales</t>
  </si>
  <si>
    <t>Programa de Apoyo a la Educación Indígena</t>
  </si>
  <si>
    <t>Programa de Infraestructura Indígena</t>
  </si>
  <si>
    <t>Programa para el Mejoramiento de la Producción y la Productividad Indígena</t>
  </si>
  <si>
    <t xml:space="preserve">Programa de Derechos Indígenas </t>
  </si>
  <si>
    <t>08 Agricultura, Ganadería,  Desarrollo Rural, Pesca y Alimentación</t>
  </si>
  <si>
    <r>
      <t xml:space="preserve">Programa de Apoyo para la Productividad de la Mujer Emprendedora  </t>
    </r>
    <r>
      <rPr>
        <vertAlign val="superscript"/>
        <sz val="9"/>
        <rFont val="Soberana Sans"/>
        <family val="3"/>
      </rPr>
      <t>1/</t>
    </r>
  </si>
  <si>
    <r>
      <t xml:space="preserve">Fondo para el Apoyo a Proyectos Productivos en Núcleos Agrarios (FAPPA)  </t>
    </r>
    <r>
      <rPr>
        <vertAlign val="superscript"/>
        <sz val="9"/>
        <rFont val="Soberana Sans"/>
        <family val="3"/>
      </rPr>
      <t>1/  </t>
    </r>
  </si>
  <si>
    <t>Programa Integral de Desarrollo Rural</t>
  </si>
  <si>
    <t>Programa de Fomento a la Agricultura</t>
  </si>
  <si>
    <t>09 Comunicaciones y Transportes</t>
  </si>
  <si>
    <r>
      <t xml:space="preserve">Proyectos de infraestructura económica de carreteras alimentadoras y caminos rurales </t>
    </r>
    <r>
      <rPr>
        <vertAlign val="superscript"/>
        <sz val="9"/>
        <rFont val="Soberana Sans"/>
        <family val="3"/>
      </rPr>
      <t>2/</t>
    </r>
  </si>
  <si>
    <t>Conservación de infraestructura de caminos rurales y carreteras alimentadoras </t>
  </si>
  <si>
    <t>Estudios y proyectos de construcción de caminos rurales y carreteras alimentadoras</t>
  </si>
  <si>
    <t>Programa de Empleo Temporal (PET)</t>
  </si>
  <si>
    <t>10 Economía</t>
  </si>
  <si>
    <t>Fondo de Microfinanciamiento a Mujeres Rurales (FOMMUR)</t>
  </si>
  <si>
    <t xml:space="preserve">Programa Nacional de Financiamiento al Microempresario </t>
  </si>
  <si>
    <t>11 Educación Pública</t>
  </si>
  <si>
    <t>Prestación de Servicios de Educación Inicial y Básica Comunitaria</t>
  </si>
  <si>
    <t>Normar los servicios educativos</t>
  </si>
  <si>
    <t>Diseño y aplicación de la política educativa</t>
  </si>
  <si>
    <t xml:space="preserve">Fortalecimiento a la educación y la cultura indígena  </t>
  </si>
  <si>
    <t xml:space="preserve">Programa de Desarrollo Humano Oportunidades </t>
  </si>
  <si>
    <t>Programa Nacional de Becas</t>
  </si>
  <si>
    <t>Programa para la Inclusión y la Equidad Educativa</t>
  </si>
  <si>
    <t>Programa de fortalecimiento de la calidad en instituciones educativas</t>
  </si>
  <si>
    <t>12 Salud</t>
  </si>
  <si>
    <t>Atención de la Salud Reproductiva y la Igualdad de Género en Salud</t>
  </si>
  <si>
    <t>Programa Comunidades Saludables</t>
  </si>
  <si>
    <t>Caravanas de la Salud</t>
  </si>
  <si>
    <t>Seguro Popular</t>
  </si>
  <si>
    <t>15 Desarrollo Agrario, Territorial y Urbano</t>
  </si>
  <si>
    <t>Programa de vivienda digna</t>
  </si>
  <si>
    <t xml:space="preserve">Programa de Vivienda Rural  </t>
  </si>
  <si>
    <r>
      <t>Fondo para el Apoyo a Proyectos Productivos en Núcleos Agrarios (FAPPA)  </t>
    </r>
    <r>
      <rPr>
        <vertAlign val="superscript"/>
        <sz val="9"/>
        <rFont val="Soberana Sans"/>
        <family val="3"/>
      </rPr>
      <t>1/</t>
    </r>
  </si>
  <si>
    <t>Fomento al desarrollo agrario</t>
  </si>
  <si>
    <t>16 Medio Ambiente y Recursos Naturales</t>
  </si>
  <si>
    <t>Infraestructura de Riego y Temporal Tecnificado</t>
  </si>
  <si>
    <t>Inversión para el Manejo Integral del Ciclo Hidrológico</t>
  </si>
  <si>
    <t>Planeación, Dirección y Evaluación Ambiental</t>
  </si>
  <si>
    <t>Programa de Conservación para el Desarrollo Sostenible (PROCODES)</t>
  </si>
  <si>
    <t>Programa para la Construcción y Rehabilitación de Sistemas de Agua Potable y Saneamiento en Zonas Rurales</t>
  </si>
  <si>
    <t>Programa Nacional Forestal Pago por Servicios Ambientales</t>
  </si>
  <si>
    <t>Programa hacia la Igualdad y la Sustentabilidad Ambiental</t>
  </si>
  <si>
    <t>Programa Nacional Forestal-Desarrollo Forestal</t>
  </si>
  <si>
    <t>19 Aportaciones a Seguridad Social</t>
  </si>
  <si>
    <t>Programa IMSS-Oportunidades</t>
  </si>
  <si>
    <t>20 Desarrollo Social</t>
  </si>
  <si>
    <t>Programa de Abasto Social de Leche a cargo de Liconsa, S.A. de C.V.</t>
  </si>
  <si>
    <t>Programa de Abasto Rural a cargo de Diconsa, S.A. de C.V. (DICONSA) </t>
  </si>
  <si>
    <t>Programa de Opciones Productivas</t>
  </si>
  <si>
    <t>Programas del Fondo Nacional de Fomento a las Artesanías (FONART)</t>
  </si>
  <si>
    <t>Programa 3 x 1 para Migrantes</t>
  </si>
  <si>
    <t>Programa de Coinversión Social</t>
  </si>
  <si>
    <t>Programa de Desarrollo Humano Oportunidades</t>
  </si>
  <si>
    <t xml:space="preserve">Programa de Apoyo Alimentario </t>
  </si>
  <si>
    <t>Programa de Estancias Infantiles para Apoyar a Madres Trabajadoras</t>
  </si>
  <si>
    <t>Pensión para Adultos Mayores</t>
  </si>
  <si>
    <t>Programa para el Desarrollo de Zonas Prioritarias</t>
  </si>
  <si>
    <t>23 Provisiones Salariales y Económicas</t>
  </si>
  <si>
    <t>Fondo de Apoyo a Migrantes</t>
  </si>
  <si>
    <t>33 Aportaciones Federales para Entidades Federativas y Municipios</t>
  </si>
  <si>
    <t>FAIS Municipal y de las Demarcaciones Territoriales del Distrito Federal</t>
  </si>
  <si>
    <t>FAM Asistencia Social</t>
  </si>
  <si>
    <t>35 Comisión Nacional de los Derechos Humanos</t>
  </si>
  <si>
    <t>Protección de los Derechos Humanos de Indígenas en Reclusión</t>
  </si>
  <si>
    <t>Promover los Derechos Humanos de los Pueblos y las Comunidades Indígenas </t>
  </si>
  <si>
    <t>38 Consejo Nacional de Ciencia y Tecnología</t>
  </si>
  <si>
    <t>Apoyos institucionales para actividades científicas, tecnológicas y de innovación.</t>
  </si>
  <si>
    <t>Nota: Las sumas parciales pueden no coincidir con el total, así como los cálculos de avance porcentual, debido al redondeo de las cifras.</t>
  </si>
  <si>
    <t xml:space="preserve">1/ Transferido de la Secretaría de Desarrollo Agrario, Territorial y Urbano (SEDATU) a la Secretaría de Agricultura, Ganadería, Desarrollo Rural, Pesca y Alimentación (SAGARPA) de conformidad con el Acuerdo de Coordinación Interinstitucional de Transferencia de Recursos de Programas Sujetos a Reglas de Operación, que celebraron la SAGARPA y la SEDATU, el 27 de enero de 2014.  </t>
  </si>
  <si>
    <t>2/ La dependencia informa que el presupuesto autorizdo anual disminuyó respecto al presupuesto aprobado anual, debido a que algunos proyectos previstos en el PEF 2014 fueron etiquetados en el Programa de Caminos Rurales y Alimentadores; sin embargo, por sus características técnicas y continuidad en los trabajos realizados en ejercicios anteriores, corresponden al Programa de Construcción y Modernización de Carreteras. Asimismo, el registro en cartera de la SHCP los contempla con clasificación de carreteras, por lo que se consideró necesario ajustar el programa al que fueron asignados. En este contexto, se realizaron transferencias de recursos de diversos proyectos de los centros SCT Chiapas, Durango, Michoacán, Nuevo León, Querétaro y Zacatecas, del Programa de Caminos Rurales y Alimentadores, debido a que estos proyectos no cuentan con el proyecto ejecutivo ya que está en proceso de modificación por parte de los gobiernos de los estados; asimismo, no se cuenta aún con los permisos ambientales expedidos por la SEMARNAT, por lo que, para un mejor aprovechamiento de los mismos se transfieren al Programa de Conservación de Caminos Rurales y Alimentadores del Centro SCT Durango, a fin de dar suficiencia al Convenio de Coordinación en materia de reasignación de recursos celebrado entre la SCT y el Gobierno del Estado de Durango, y se realizaron transferencias de diversos proyectos de los Centros SCT Coahuila, Michoacán y Sinaloa, debido a que por la naturaleza de los trabajos, estos proyectos corresponden al Programa de Conservación de Caminos Rurales y Alimentadores.</t>
  </si>
  <si>
    <t>n.a.: No aplica.</t>
  </si>
  <si>
    <t>Fuente: Dependencias y entidades de la Administración Pública Federal.</t>
  </si>
  <si>
    <t>ANEXO 10 DEL PEF 2013
EVOLUCIÓN DE LAS EROGACIONES CORRESPONDIENTES AL PROGRAMA ESPECIAL CONCURRENTE PARA EL DESARROLLO RURAL SUSTENTABLE
Enero-diciembre
(Millones de pesos)</t>
  </si>
  <si>
    <t>Vertiente</t>
  </si>
  <si>
    <t>Descripción</t>
  </si>
  <si>
    <t>Aprobado Anual</t>
  </si>
  <si>
    <t>Autorizado Anual</t>
  </si>
  <si>
    <t>Erogado</t>
  </si>
  <si>
    <t>Enero</t>
  </si>
  <si>
    <t xml:space="preserve"> Autorizado  al periodo</t>
  </si>
  <si>
    <t>(f/b)*100</t>
  </si>
  <si>
    <t>(f/c)*100</t>
  </si>
  <si>
    <t>Financiera</t>
  </si>
  <si>
    <t>Programa de financiamiento y aseguramiento al medio rural</t>
  </si>
  <si>
    <t>Hacienda y Crédito Público</t>
  </si>
  <si>
    <t>AGROASEMEX</t>
  </si>
  <si>
    <t>BANSEFI</t>
  </si>
  <si>
    <t>FINANCIERA RURAL</t>
  </si>
  <si>
    <t>FIRA (Fideicomisos Instituidos en Relación con la Agricultura)</t>
  </si>
  <si>
    <t>Fondo de Capitalización e Inversión del Sector Rural (FOCIR)</t>
  </si>
  <si>
    <t>Competitividad</t>
  </si>
  <si>
    <t>Programa de Comercialización y Desarrollo de Mercados</t>
  </si>
  <si>
    <t>Agricultura, Ganadería, Desarrollo Rural, Pesca y Alimentación</t>
  </si>
  <si>
    <t>Incentivos a la Comercialización</t>
  </si>
  <si>
    <t>Promoción Comercial y Fomento a las Exportaciones</t>
  </si>
  <si>
    <t>Programa de Desarrollo de Capacidades, Innovación Tecnológica y Extensionismo</t>
  </si>
  <si>
    <t>Desarrollo Agrario, Territorial y Urbano</t>
  </si>
  <si>
    <t>Apoyo a organizaciones sociales</t>
  </si>
  <si>
    <t>Fondo para el Apoyo a Proyectos Productivos en Núcleos Agrarios (FAPPA)</t>
  </si>
  <si>
    <t>Desarrollo Social</t>
  </si>
  <si>
    <t>Coinversión Social Ramo 20</t>
  </si>
  <si>
    <t>Programa de Fomento a la Inversión y Productividad</t>
  </si>
  <si>
    <t>Programa de Concurrencia con las Entidades Federativas</t>
  </si>
  <si>
    <t>Agroincentivos</t>
  </si>
  <si>
    <t>Agroproducción Integral</t>
  </si>
  <si>
    <t>Desarrollo de Cluster Agroalimentario (AGROCLUSTER)</t>
  </si>
  <si>
    <t>PROAGRO Productivo</t>
  </si>
  <si>
    <t>PROCAFE e Impulso Productivo al Café</t>
  </si>
  <si>
    <t>Producción Intensiva y Cubiertas Agrícolas (PROCURA)</t>
  </si>
  <si>
    <t>Sistemas Producto Agrícolas (SISPROA)</t>
  </si>
  <si>
    <t>Tecnificación del Riego</t>
  </si>
  <si>
    <t>Programa de Fomento a la Productividad Pesquera y Acuícola</t>
  </si>
  <si>
    <t>Impulso a la Capitalización Pesquera y Acuícola</t>
  </si>
  <si>
    <t>Integración Productiva  y Comercial Pesquera y Acuícola</t>
  </si>
  <si>
    <t>Programa de Fomento Ganadero</t>
  </si>
  <si>
    <t>Manejo Postproducción Pecuario (incentivos a la postproducción pecuaria)</t>
  </si>
  <si>
    <t>Manejo Postproducción Pecuario (infraestructura, maquinaria y equipo postproductivo pecuario)</t>
  </si>
  <si>
    <t>Productividad Pecuaria (Ganado Alimentario)</t>
  </si>
  <si>
    <t>Programa Porcino (PROPOR)</t>
  </si>
  <si>
    <t>Programa de Perforación y Equipamiento de Pozos Ganaderos</t>
  </si>
  <si>
    <t>Productividad Pecuaria (Manejo de ganado)</t>
  </si>
  <si>
    <t>Productividad Pecuaria (Reproducción y material genético pecuario)</t>
  </si>
  <si>
    <t>Sistemas Producto Pecuarios</t>
  </si>
  <si>
    <t>Programa de Innovación, Investigación, Desarrollo Tecnológico y Educación</t>
  </si>
  <si>
    <t>Innovación para el Desarrollo Tecnológico Aplicado</t>
  </si>
  <si>
    <t>Minería Social</t>
  </si>
  <si>
    <t>Innovación y Transferencia de Tecnología Ganadera</t>
  </si>
  <si>
    <t>Recursos Genéticos Acuícolas</t>
  </si>
  <si>
    <t>Recursos Genéticos Agrícolas</t>
  </si>
  <si>
    <t>Recursos Zoogenéticos</t>
  </si>
  <si>
    <t>Programa de Productividad y Competitividad Agroalimentaria</t>
  </si>
  <si>
    <t>Acceso al Financiamiento Productivo y Competitivo</t>
  </si>
  <si>
    <t>Certificación para la Productividad Agroalimentaria</t>
  </si>
  <si>
    <t>Desarrollo Productivo Sur Sureste</t>
  </si>
  <si>
    <t>Fortalecimiento a la Cadena Productiva</t>
  </si>
  <si>
    <t>Información Estadística y Estudios (SNIDRUS)</t>
  </si>
  <si>
    <t>Planeación de Proyectos (Mapa de Proyectos)</t>
  </si>
  <si>
    <t>Productividad Agroalimentaria</t>
  </si>
  <si>
    <t>Programa Regional de Desarrollo previsto en el PND</t>
  </si>
  <si>
    <t>Sistema Nacional de Agroparques</t>
  </si>
  <si>
    <t>Programa de Sanidad e Inocuidad Agroalimentaria</t>
  </si>
  <si>
    <t>Rastros TIF</t>
  </si>
  <si>
    <t>Agricultura Familiar, Periurbana y de Traspatio</t>
  </si>
  <si>
    <t>Atención a Desastres Naturales en el Sector Agropecuario y Pesquero</t>
  </si>
  <si>
    <t>Coordinación para la Integración de Proyectos</t>
  </si>
  <si>
    <t>Desarrollo de Zonas Áridas (PRODEZA)</t>
  </si>
  <si>
    <t>Desarrollo Integral de Cadenas de Valor</t>
  </si>
  <si>
    <t>Capacitación y Extensión de Educación Agropecuaria</t>
  </si>
  <si>
    <t>Extensión e Innovación Productiva</t>
  </si>
  <si>
    <t>Extensionismo Rural</t>
  </si>
  <si>
    <t>Fortalecimiento a Organizaciones Rurales</t>
  </si>
  <si>
    <t>Programa de Apoyo a la Productividad de la Mujer Emprendedora</t>
  </si>
  <si>
    <t>n.a.</t>
  </si>
  <si>
    <t>Economía</t>
  </si>
  <si>
    <t>Competitividad en logística y centrales de abasto</t>
  </si>
  <si>
    <t>Programa de Fomento a la Economía Social</t>
  </si>
  <si>
    <t>Programa Nacional de Financiamiento al Microempresario (PRONAFIM)</t>
  </si>
  <si>
    <t>Turismo</t>
  </si>
  <si>
    <t>Ecoturismo y Turismo Rural</t>
  </si>
  <si>
    <t>Programa de Prevención y Manejo de Riesgos</t>
  </si>
  <si>
    <t>Apoyos a Jóvenes para la Productividad de Futuras Empresas Rurales</t>
  </si>
  <si>
    <t>Fondo Nacional de Fomento a las Artesanías (FONART)</t>
  </si>
  <si>
    <t>Medio Ambiente</t>
  </si>
  <si>
    <t>Programa de Sustentabilidad de los Recursos Naturales</t>
  </si>
  <si>
    <t>Bioenergía y Sustentabilidad</t>
  </si>
  <si>
    <t>Reconversión y Productividad</t>
  </si>
  <si>
    <t>Desarrollo Estratégico de la Acuacultura</t>
  </si>
  <si>
    <t>Ordenamiento Pesquero y Acuícola Integral y Sustentable</t>
  </si>
  <si>
    <t>Soporte para la Vigilancia de los Recursos Pesqueros y Acuícolas</t>
  </si>
  <si>
    <t>Bioeseguridad pecuaria</t>
  </si>
  <si>
    <t>PROGAN Productivo</t>
  </si>
  <si>
    <t>Infraestructura y equipo del repoblamiento</t>
  </si>
  <si>
    <t>Repoblamiento y Recría Pecuaria</t>
  </si>
  <si>
    <t>Conservación y Uso Sustentable de Suelo y Agua (COUSSA)</t>
  </si>
  <si>
    <t>Medio Ambiente y Recursos Naturales</t>
  </si>
  <si>
    <t>Forestal</t>
  </si>
  <si>
    <t>Protección al medio ambiente en el medio rural</t>
  </si>
  <si>
    <t>Desarrollo Regional Sustentable</t>
  </si>
  <si>
    <t>PET (Incendios Forestales)</t>
  </si>
  <si>
    <t>PROFEPA</t>
  </si>
  <si>
    <t>Vida Silvestre</t>
  </si>
  <si>
    <t>Educativa</t>
  </si>
  <si>
    <t>Programa de Educación e Investigación</t>
  </si>
  <si>
    <t>Colegio de Postgraduados</t>
  </si>
  <si>
    <t>CSAEGRO</t>
  </si>
  <si>
    <t>Instituto Nacional de Investigaciones Forestales, Agrícolas y Pecuarias (INIFAP)</t>
  </si>
  <si>
    <t>Instituto Nacional de Pesca (INAPESCA)</t>
  </si>
  <si>
    <t>Universidad Autónoma Chapingo</t>
  </si>
  <si>
    <t>Educación Pública</t>
  </si>
  <si>
    <t>Desarrollo de Capacidades</t>
  </si>
  <si>
    <t>Educación Agropecuaria</t>
  </si>
  <si>
    <t>Infraestructura Educativa Tecnológica</t>
  </si>
  <si>
    <t>Oportunidades</t>
  </si>
  <si>
    <t>Programa Educativo Rural</t>
  </si>
  <si>
    <t>Universidad Autónoma Agraria Antonio Narro</t>
  </si>
  <si>
    <t>Laboral</t>
  </si>
  <si>
    <t>Programa de mejoramiento de condiciones laborales en el medio rural</t>
  </si>
  <si>
    <t>PET</t>
  </si>
  <si>
    <t>Trabajo y Previsión Social</t>
  </si>
  <si>
    <t>Trabajadores Agrícolas Temporales</t>
  </si>
  <si>
    <t>Social</t>
  </si>
  <si>
    <t>Programa de atención a la pobreza en el medio rural</t>
  </si>
  <si>
    <t>Atención a la población</t>
  </si>
  <si>
    <t xml:space="preserve">Vivienda Rural </t>
  </si>
  <si>
    <t>Jornaleros Agrícolas</t>
  </si>
  <si>
    <t>Atención a Indígenas (CDI)</t>
  </si>
  <si>
    <t>Relaciones Exteriores</t>
  </si>
  <si>
    <t>Atención a migrantes</t>
  </si>
  <si>
    <t>Programa de Derecho a la Alimentación</t>
  </si>
  <si>
    <t>Programa de Incentivos para Productores de Maíz y Frijol (PIMAF)</t>
  </si>
  <si>
    <t>Fomento al Consumo de Productos Pesqueros y Acuícolas</t>
  </si>
  <si>
    <t>Programa Integral de Desarrollo Rural (SNIDRUS)</t>
  </si>
  <si>
    <t>Modernización Sustentable de la Agricultura Tradicional (MASAGRO)</t>
  </si>
  <si>
    <t>Proyecto Estratégico de Seguridad Alimentaria (PESA)</t>
  </si>
  <si>
    <t>Vinculación con Organismos de la Sociedad Civil</t>
  </si>
  <si>
    <t>Abasto Rural a cargo de DICONSA S.A. de C.V.</t>
  </si>
  <si>
    <t>Programa Alimentario</t>
  </si>
  <si>
    <t>Infraestructura</t>
  </si>
  <si>
    <t>Programa de infraestructura en el medio rural</t>
  </si>
  <si>
    <t>Aportaciones Federales para Entidades Federativas y Municipios</t>
  </si>
  <si>
    <t>Comunicaciones y Transportes</t>
  </si>
  <si>
    <t>Caminos Rurales</t>
  </si>
  <si>
    <t>IMTA</t>
  </si>
  <si>
    <t>Infraestructura Hidroagrícola</t>
  </si>
  <si>
    <t>Programa de perforación y equipamiento de pozos agrícolas en estados afectados con sequía</t>
  </si>
  <si>
    <t>Programas Hidráulicos</t>
  </si>
  <si>
    <t>Provisiones Salariales y Económicas</t>
  </si>
  <si>
    <t>Fondo para el desarrollo rural sustentable</t>
  </si>
  <si>
    <t>Salud</t>
  </si>
  <si>
    <t>Programa de atención a las condiciones de salud en el medio rural</t>
  </si>
  <si>
    <t>Aportaciones a Seguridad Social</t>
  </si>
  <si>
    <t>IMSS-Oportunidades</t>
  </si>
  <si>
    <t>Seguridad Social Cañeros</t>
  </si>
  <si>
    <t>Salud en población rural</t>
  </si>
  <si>
    <t>Sistema de Protección Social en Salud (SPSS)</t>
  </si>
  <si>
    <t>Seguro Médico Siglo XXI</t>
  </si>
  <si>
    <t>Agraria</t>
  </si>
  <si>
    <t>Programa para la atención de aspectos agrarios</t>
  </si>
  <si>
    <t>Atención de aspectos agrarios</t>
  </si>
  <si>
    <t>Archivo General Agrario</t>
  </si>
  <si>
    <t>Conflictos Agrarios y Obligaciones Jurídicas</t>
  </si>
  <si>
    <t>Fondo de Apoyo para los Núcleos Agrarios sin Regularizar (FANAR)</t>
  </si>
  <si>
    <t>Administrativa</t>
  </si>
  <si>
    <t>Gasto Administrativo</t>
  </si>
  <si>
    <t>ASERCA</t>
  </si>
  <si>
    <t>Comité Nal. para el Desarrollo Sustentable de la Caña de Azúcar</t>
  </si>
  <si>
    <t>CONAPESCA</t>
  </si>
  <si>
    <t>CONAZA</t>
  </si>
  <si>
    <t>Dependencia</t>
  </si>
  <si>
    <t>FEESA</t>
  </si>
  <si>
    <t>FIRCO</t>
  </si>
  <si>
    <t>INCA RURAL</t>
  </si>
  <si>
    <t>SENASICA (Incluye obra pública de inspección)</t>
  </si>
  <si>
    <t>SIAP</t>
  </si>
  <si>
    <t>SNICS</t>
  </si>
  <si>
    <t>Procuraduría Agraria</t>
  </si>
  <si>
    <t>Registro Agrario Nacional</t>
  </si>
  <si>
    <t>Tribunales Agrarios</t>
  </si>
  <si>
    <t>Nota: Las sumas parciales pueden no coincidir con el total, así como los cálculos porcentuales, debido al redondeo de las cifras.</t>
  </si>
  <si>
    <t>ANEXO 11 DEL PEF 2014
EVOLUCIÓN DE LAS EROGACIONES CORRESPONDIENTES AL PROGRAMA DE CIENCIA, TECNOLOGÍA E INNOVACIÓN
Enero-marzo
(Millones de pesos)</t>
  </si>
  <si>
    <t>Unidad Responsable</t>
  </si>
  <si>
    <t>Enero-febrero</t>
  </si>
  <si>
    <t>Enero-marzo</t>
  </si>
  <si>
    <t>( a )</t>
  </si>
  <si>
    <t>( b )</t>
  </si>
  <si>
    <t>( c  )</t>
  </si>
  <si>
    <t>( d )</t>
  </si>
  <si>
    <t>( e )</t>
  </si>
  <si>
    <t>( f )</t>
  </si>
  <si>
    <t>(f)/(b)*100</t>
  </si>
  <si>
    <t>(f)/( c  )*100</t>
  </si>
  <si>
    <t xml:space="preserve"> 04 Gobernación</t>
  </si>
  <si>
    <t>Centro Nacional de Prevención de Desastres</t>
  </si>
  <si>
    <t>05 Relaciones Exteriores</t>
  </si>
  <si>
    <t>Agencia Mexicana de Cooperación Internacional para el Desarrollo</t>
  </si>
  <si>
    <t>08 Agricultura, Ganadería, Desarrollo Rural, Pesca y Alimentación</t>
  </si>
  <si>
    <t>Instituto Nacional de Investigaciones Forestales, Agrícolas y Pecuarias</t>
  </si>
  <si>
    <t>Instituto Nacional de Pesca</t>
  </si>
  <si>
    <t>Instituto Mexicano del Transporte</t>
  </si>
  <si>
    <t>Agencia Espacial Mexicana</t>
  </si>
  <si>
    <t>Instituto Nacional del Emprendedor</t>
  </si>
  <si>
    <t>Centro Nacional de Metrología</t>
  </si>
  <si>
    <t>Instituto Mexicano de la Propiedad Industrial</t>
  </si>
  <si>
    <t>Servicio Geológico Mexicano</t>
  </si>
  <si>
    <t>Dirección General de Desarrollo de la Gestión e Innovación Educativa</t>
  </si>
  <si>
    <t>Subsecretaría de Educación Superior</t>
  </si>
  <si>
    <t>Dirección General de Educación Superior Universitaria</t>
  </si>
  <si>
    <t>Dirección General de Educación Superior Tecnológica</t>
  </si>
  <si>
    <t>Subsecretaría de Educación Media Superior</t>
  </si>
  <si>
    <t>Universidad Pedagógica Nacional</t>
  </si>
  <si>
    <t>Universidad Autónoma Metropolitana</t>
  </si>
  <si>
    <t>Universidad Nacional Autónoma de México</t>
  </si>
  <si>
    <t>Instituto Politécnico Nacional</t>
  </si>
  <si>
    <t>Instituto Nacional de Antropología e Historia</t>
  </si>
  <si>
    <t>Centro de Enseñanza Técnica Industrial</t>
  </si>
  <si>
    <t>Centro de Investigación y de Estudios Avanzados del Instituto Politécnico Nacional</t>
  </si>
  <si>
    <t>Comisión de Operación y Fomento de Actividades Académicas del Instituto Politécnico Nacional</t>
  </si>
  <si>
    <t>El Colegio de México, A.C.</t>
  </si>
  <si>
    <t>Comisión Coordinadora de Institutos Nacionales de Salud y Hospitales de Alta Especialidad</t>
  </si>
  <si>
    <t>Dirección General de Calidad y Educación en Salud</t>
  </si>
  <si>
    <t>Centro Regional de Alta Especialidad de Chiapas</t>
  </si>
  <si>
    <t>Instituto Nacional de Psiquiatría Ramón de la Fuente Muñiz</t>
  </si>
  <si>
    <t>Centros de Integración Juvenil, A.C.</t>
  </si>
  <si>
    <t>Servicios de Atención Psiquiátrica</t>
  </si>
  <si>
    <t>Hospital Juárez de México</t>
  </si>
  <si>
    <t>Hospital General "Dr. Manuel Gea González"</t>
  </si>
  <si>
    <t>Hospital General de México</t>
  </si>
  <si>
    <t>Hospital Infantil de México Federico Gómez</t>
  </si>
  <si>
    <t>Hospital Regional de Alta Especialidad del Bajío</t>
  </si>
  <si>
    <t>Hospital Regional de Alta Especialidad de Oaxaca</t>
  </si>
  <si>
    <t>Hospital Regional de Alta Especialidad de la Península de Yucatán</t>
  </si>
  <si>
    <t>Hospital Regional de Alta Especialidad de Ciudad Victoria "Bicentenario 2010"</t>
  </si>
  <si>
    <t>Instituto Nacional de Cancerología</t>
  </si>
  <si>
    <t>Instituto Nacional de Cardiología Ignacio Chávez</t>
  </si>
  <si>
    <t>Instituto Nacional de Enfermedades Respiratorias Ismael Cosío Villegas</t>
  </si>
  <si>
    <t>Instituto Nacional de Geriatría</t>
  </si>
  <si>
    <t>Instituto Nacional de Ciencias Médicas y Nutrición Salvador Zubirán</t>
  </si>
  <si>
    <t>Instituto Nacional de Medicina Genómica</t>
  </si>
  <si>
    <t>Instituto Nacional de Neurología y Neurocirugía Manuel Velasco Suárez</t>
  </si>
  <si>
    <t>Instituto Nacional de Pediatría</t>
  </si>
  <si>
    <t>Instituto Nacional de Perinatología Isidro Espinosa de los Reyes</t>
  </si>
  <si>
    <t>Instituto Nacional de Rehabilitación</t>
  </si>
  <si>
    <t>Instituto Nacional de Salud Pública</t>
  </si>
  <si>
    <t>Laboratorio de Biológicos y Reactivos de México S.A. de C.V.</t>
  </si>
  <si>
    <t>Sistema Nacional para el Desarrollo 
Integral de la Familia</t>
  </si>
  <si>
    <t>13 Marina</t>
  </si>
  <si>
    <t>Dirección General de Investigación y Desarrollo</t>
  </si>
  <si>
    <t>Comisión Nacional del Agua</t>
  </si>
  <si>
    <t>Comisión Nacional Forestal</t>
  </si>
  <si>
    <t>Instituto Mexicano de Tecnología del Agua</t>
  </si>
  <si>
    <t>Instituto Nacional de Ecología y Cambio Climático</t>
  </si>
  <si>
    <t>17 Procuraduría General de la República</t>
  </si>
  <si>
    <t>Instituto Nacional de Ciencias Penales</t>
  </si>
  <si>
    <t>18 Energía</t>
  </si>
  <si>
    <t>Dirección General de Planeación e Información Energéticas</t>
  </si>
  <si>
    <t>Instituto de Investigaciones Eléctricas</t>
  </si>
  <si>
    <t>Instituto Mexicano del Petróleo</t>
  </si>
  <si>
    <t>Instituto Nacional de Investigaciones Nucleares</t>
  </si>
  <si>
    <t>21 Turismo</t>
  </si>
  <si>
    <t>Centro de Estudios Superiores de Turismo</t>
  </si>
  <si>
    <t>Unidad de Política y Control Presupuestario</t>
  </si>
  <si>
    <t>Centro de Investigación en Geografía y Geomática, "Ing. Jorge L. Tamayo", A.C.</t>
  </si>
  <si>
    <t>Centro de Investigación en Matemáticas, A.C.</t>
  </si>
  <si>
    <t>Centro de Investigación en Materiales Avanzados, S.C.</t>
  </si>
  <si>
    <t>CIATEC, A.C. "Centro de Innovación Aplicada en Tecnologías Competitivas"</t>
  </si>
  <si>
    <t>Centro de Investigación y Asistencia en Tecnología y Diseño del Estado de Jalisco, A.C.</t>
  </si>
  <si>
    <t>Centro de Investigación y Desarrollo Tecnológico en Electroquímica, S.C.</t>
  </si>
  <si>
    <t>Centro de Investigación y Docencia Económicas, A.C.</t>
  </si>
  <si>
    <t>Centro de Investigaciones Biológicas del Noroeste, S.C.</t>
  </si>
  <si>
    <t>Centro de Investigación Científica de Yucatán, A.C.</t>
  </si>
  <si>
    <t>Centro de Investigaciones en Optica, A.C.</t>
  </si>
  <si>
    <t>Centro de Investigación en Química Aplicada</t>
  </si>
  <si>
    <t>Centro de Investigaciones y Estudios Superiores en Antropología Social</t>
  </si>
  <si>
    <t>Consejo Nacional de Ciencia y Tecnología</t>
  </si>
  <si>
    <t>CIATEQ, A.C. Centro de Tecnología Avanzada</t>
  </si>
  <si>
    <t xml:space="preserve">Corporación Mexicana de Investigación en Materiales, S.A. de C.V. </t>
  </si>
  <si>
    <t>El Colegio de la Frontera Norte, A.C.</t>
  </si>
  <si>
    <t>El Colegio de la Frontera Sur</t>
  </si>
  <si>
    <t>El Colegio de Michoacán, A.C.</t>
  </si>
  <si>
    <t>El Colegio de San Luis, A.C.</t>
  </si>
  <si>
    <t xml:space="preserve">Fondo de Información y Documentación para la Industria </t>
  </si>
  <si>
    <t>Fondo para el Desarrollo de Recursos Humanos</t>
  </si>
  <si>
    <t>Instituto de Ecología, A.C.</t>
  </si>
  <si>
    <t>Instituto de Investigaciones "Dr. José María Luis Mora"</t>
  </si>
  <si>
    <t>Instituto Nacional de Astrofísica, Optica y Electrónica</t>
  </si>
  <si>
    <t>Instituto Potosino de Investigación Científica y Tecnológica, A.C.</t>
  </si>
  <si>
    <t>Centro de Ingeniería y Desarrollo Industrial</t>
  </si>
  <si>
    <t>Centro de Investigación Científica y de Educación Superior de Ensenada, B.C.</t>
  </si>
  <si>
    <t>Centro de Investigación en Alimentación y Desarrollo, A.C.</t>
  </si>
  <si>
    <t>50 Instituto Mexicano del Seguro Social</t>
  </si>
  <si>
    <t>Instituto Mexicano del Seguro Social</t>
  </si>
  <si>
    <t>51 Instituto de Seguridad Social para los Trabajadores del Estado</t>
  </si>
  <si>
    <t>Instituto de Seguridad Social para los Trabajadores del Estado</t>
  </si>
  <si>
    <r>
      <t>Nota: Las sumas parciales pueden no coincidir con el total, así como los cálculos porcentuales, debido al redondeo de las cifras.</t>
    </r>
    <r>
      <rPr>
        <sz val="6"/>
        <color indexed="8"/>
        <rFont val="Soberana Sans Light"/>
        <family val="3"/>
      </rPr>
      <t xml:space="preserve"> </t>
    </r>
  </si>
  <si>
    <t>ANEXO 12 DEL PEF 2013
EVOLUCIÓN DE LAS EROGACIONES PARA LA IGUALDAD ENTRE MUJERES Y HOMBRES
Enero-diciembre
(Pesos)</t>
  </si>
  <si>
    <t>Programa presupuestario</t>
  </si>
  <si>
    <t>01 Poder Legislativo</t>
  </si>
  <si>
    <t xml:space="preserve">Actividades derivadas del trabajo legislativo </t>
  </si>
  <si>
    <t>04 Gobernación</t>
  </si>
  <si>
    <t>Promover la atención y prevención de la violencia contra las mujeres</t>
  </si>
  <si>
    <t>Planeación demográfica del país</t>
  </si>
  <si>
    <t xml:space="preserve">Promover la prevención, protección y atención en materia de trata de personas </t>
  </si>
  <si>
    <t>Mecanismos de protección a periodistas y defensoras y defensores de derechos humanos</t>
  </si>
  <si>
    <t>Implementar las políticas, programas y acciones tendientes a garantizar la seguridad pública de la Nación y sus habitantes</t>
  </si>
  <si>
    <t>Conducción de la política en materia de Derechos Humanos</t>
  </si>
  <si>
    <t>Fomento de la cultura de la participación ciudadana en la prevención del delito</t>
  </si>
  <si>
    <t>Promover la Protección de los Derechos Humanos y Prevenir la Discriminación</t>
  </si>
  <si>
    <t xml:space="preserve">Protección y asistencia consular  </t>
  </si>
  <si>
    <t xml:space="preserve">Foros, publicaciones y actividades en materia de equidad de género   </t>
  </si>
  <si>
    <t xml:space="preserve">06 Hacienda y Crédito Público </t>
  </si>
  <si>
    <t>Atención Integral a Víctimas y Ofendidos de Delitos de Alto Impacto</t>
  </si>
  <si>
    <t>Proyectos de inmuebles (oficinas administrativas)</t>
  </si>
  <si>
    <t>Fortalecimiento de la Igualdad Sustantiva entre Mujeres y Hombres</t>
  </si>
  <si>
    <t>Fortalecimiento a la Transversalidad de la Perspectiva de Género</t>
  </si>
  <si>
    <t>Programa de Derechos Indígenas</t>
  </si>
  <si>
    <t>07 Defensa Nacional</t>
  </si>
  <si>
    <t xml:space="preserve">Programa de igualdad entre mujeres y hombres SDN </t>
  </si>
  <si>
    <t>08  Agricultura, Ganadería,  Desarrollo Rural, Pesca y Alimentación</t>
  </si>
  <si>
    <t>Registro, Control y Seguimiento de los Programas Presupuestarios</t>
  </si>
  <si>
    <r>
      <t xml:space="preserve">Programa de Apoyo para la Productividad de la Mujer Emprendedora </t>
    </r>
    <r>
      <rPr>
        <vertAlign val="superscript"/>
        <sz val="6"/>
        <rFont val="Soberana Sans"/>
        <family val="3"/>
      </rPr>
      <t>1/</t>
    </r>
  </si>
  <si>
    <t>Fondo para el Apoyo a Proyectos Productivos en Núcleos Agrarios (FAPPA)   1/</t>
  </si>
  <si>
    <t xml:space="preserve">Definición y conducción de la política de comunicaciones y transportes  </t>
  </si>
  <si>
    <t>Planeación, elaboración y seguimiento de las políticas y programas de la dependencia</t>
  </si>
  <si>
    <t xml:space="preserve">Fondo de Microfinanciamiento a Mujeres Rurales (FOMMUR)
</t>
  </si>
  <si>
    <t>Programa de Fomento a la Economía Social (FONAES)</t>
  </si>
  <si>
    <t>Fondo Nacional Emprendedor</t>
  </si>
  <si>
    <t xml:space="preserve">Impulso al desarrollo de la cultura  </t>
  </si>
  <si>
    <t xml:space="preserve">Diseño y aplicación de políticas de equidad de género    </t>
  </si>
  <si>
    <t>Programa para el Desarrollo Profesional Docente</t>
  </si>
  <si>
    <t xml:space="preserve">Formación y desarrollo profesional de recursos humanos especializados para la salud </t>
  </si>
  <si>
    <t>Capacitación técnica y gerencial de recursos humanos para la salud</t>
  </si>
  <si>
    <t>Investigación y desarrollo tecnológico en salud</t>
  </si>
  <si>
    <t>Prestación de servicios en los diferentes niveles de atención a la salud</t>
  </si>
  <si>
    <t>Prevención y atención contra las adicciones</t>
  </si>
  <si>
    <t>Reducción de enfermedades prevenibles por vacunación</t>
  </si>
  <si>
    <t>Calidad en Salud e Innovación</t>
  </si>
  <si>
    <t>Promoción de la salud, prevención y control de enfermedades crónico degenerativas y transmisibles y lesiones</t>
  </si>
  <si>
    <t>Prevención y atención del VIH/SIDA y otras ITS</t>
  </si>
  <si>
    <t>Atención de la Salud Reproductiva  y la Igualdad de Género en Salud</t>
  </si>
  <si>
    <t>Programas de Atención a Familias y Población Vulnerable</t>
  </si>
  <si>
    <t>Programa de estancias infantiles para apoyar a madres trabajadoras</t>
  </si>
  <si>
    <t>Reducción de la mortalidad materna</t>
  </si>
  <si>
    <t>Prevención contra la obesidad</t>
  </si>
  <si>
    <t xml:space="preserve">Administración y fomento de la educación naval </t>
  </si>
  <si>
    <t>Proyectos de infraestructura social de asistencia y seguridad social</t>
  </si>
  <si>
    <t>14 Trabajo y Previsión Social</t>
  </si>
  <si>
    <t>Procuración de justicia laboral</t>
  </si>
  <si>
    <t>Fomento de la equidad de género y la no discriminación en el mercado laboral</t>
  </si>
  <si>
    <t xml:space="preserve">Programa Habitat  </t>
  </si>
  <si>
    <t xml:space="preserve">Rescate de espacios públicos   </t>
  </si>
  <si>
    <t xml:space="preserve">Programa de esquema de financiamiento y subsidio federal para vivienda  </t>
  </si>
  <si>
    <r>
      <t xml:space="preserve">Fondo para el Apoyo a Proyectos Productivos en Núcleos Agrarios (FAPPA) </t>
    </r>
    <r>
      <rPr>
        <vertAlign val="superscript"/>
        <sz val="6"/>
        <rFont val="Soberana Sans"/>
        <family val="3"/>
      </rPr>
      <t xml:space="preserve"> 1/</t>
    </r>
  </si>
  <si>
    <t xml:space="preserve">Planeación, Dirección y Evaluación Ambiental   </t>
  </si>
  <si>
    <t xml:space="preserve">Programa de Conservación para el Desarrollo Sostenible (PROCODES)  </t>
  </si>
  <si>
    <t xml:space="preserve">Programa de Empleo Temporal (PET)  </t>
  </si>
  <si>
    <t>Programa hacia la igualdad y la sustentabilidad ambiental</t>
  </si>
  <si>
    <t>Investigar y perseguir los delitos del orden federal</t>
  </si>
  <si>
    <t>Investigar y perseguir los delitos relativos a la Delincuencia Organizada</t>
  </si>
  <si>
    <t>Promoción del respeto a los derechos humanos y atención a víctimas del delito</t>
  </si>
  <si>
    <t>Promoción en materia de aprovechamiento sustentable de la energía</t>
  </si>
  <si>
    <t>Regulación y supervisión del otorgamiento de permisos y la administración de estos, en materia de electricidad, gas natural y gas licuado de petróleo</t>
  </si>
  <si>
    <t>Regulación y supervisión de la seguridad nuclear, radiológica y física de las instalaciones nucleares y radiológicas</t>
  </si>
  <si>
    <t>Coordinación de la implementación de la política energética y de las entidades del sector electricidad</t>
  </si>
  <si>
    <t xml:space="preserve">Apoyo Económico a Viudas de Veteranos de la Revolución Mexicana  </t>
  </si>
  <si>
    <t>20 Desarrollo social</t>
  </si>
  <si>
    <t xml:space="preserve">Generación y articulación de políticas públicas integrales de juventud  </t>
  </si>
  <si>
    <t>Definición y conducción de la política del desarrollo social y comunitario, así como la participación social</t>
  </si>
  <si>
    <t>Programa de Apoyo a las Instancias de Mujeres en las Entidades Federativas, Para Implementar y Ejecutar Programas de Prevención de la Violencia Contra las Mujeres.</t>
  </si>
  <si>
    <t>Seguro de vida para jefas de familia</t>
  </si>
  <si>
    <t>Servicios de asistencia integral e información turística</t>
  </si>
  <si>
    <t>Conservación y mantenimiento a los CIP's a cargo del FONATUR</t>
  </si>
  <si>
    <t>Promoción de México como Destino Turístico</t>
  </si>
  <si>
    <t>Desarrollo de infraestructura para el fomento y promoción de la inversión en el sector turístico</t>
  </si>
  <si>
    <t>Promoción y desarrollo de programas y proyectos turísticos en las Entidades Federativas</t>
  </si>
  <si>
    <t>Desarrollo e innovación de productos turísticos sustentables</t>
  </si>
  <si>
    <t>Regulación y certificación de estándares de calidad turística      </t>
  </si>
  <si>
    <t>Planeación y conducción de la política de turismo</t>
  </si>
  <si>
    <t>Impulso a la competitividad del sector turismo</t>
  </si>
  <si>
    <t xml:space="preserve">22 Instituto Federal Electoral  </t>
  </si>
  <si>
    <t>Capacitación y educación para el ejercicio democrático de la ciudadanía</t>
  </si>
  <si>
    <t>Dirección, soporte jurídico electoral y apoyo logístico</t>
  </si>
  <si>
    <t>Otorgamiento de prerrogativas a partidos políticos, fiscalización de sus recursos y administración de los tiempos del estado en radio y televisión</t>
  </si>
  <si>
    <t>Vinculación con la sociedad</t>
  </si>
  <si>
    <t>Promover, divulgar, dar seguimiento, evaluar y monitorear la política nacional en materia de Igualdad entre mujeres y hombres, y atender Asuntos de la mujer</t>
  </si>
  <si>
    <t>40 Información Nacional Estadística y Geográfica</t>
  </si>
  <si>
    <t>Producción y difusión de información estadística y geográfica de interés nacional</t>
  </si>
  <si>
    <r>
      <t xml:space="preserve">18 Energía </t>
    </r>
    <r>
      <rPr>
        <b/>
        <vertAlign val="superscript"/>
        <sz val="6"/>
        <rFont val="Soberana Sans"/>
        <family val="3"/>
      </rPr>
      <t xml:space="preserve"> 2/</t>
    </r>
  </si>
  <si>
    <t>Operación comercial de la Red de Fibra Óptica y apoyo tecnológico a los procesos productivos en control de calidad, sistemas informáticos y de telecomunicaciones</t>
  </si>
  <si>
    <t>Operación y mantenimiento de las centrales generadoras de energía eléctrica</t>
  </si>
  <si>
    <t>Operación, mantenimiento y recarga de la Nucleoeléctrica Laguna Verde para la generación de energía eléctrica</t>
  </si>
  <si>
    <t>Suministro de energéticos a las centrales generadoras de electricidad</t>
  </si>
  <si>
    <t>Operar y mantener las líneas de transmisión y subestaciones de transformación que integran el Sistema Eléctrico Nacional, así como operar y mantener la Red Nacional de Fibra Óptica, y proporcionar servicios de telecomunicaciones</t>
  </si>
  <si>
    <t>Dirección, coordinación y control de la operación del Sistema Eléctrico Nacional</t>
  </si>
  <si>
    <t>Operación y mantenimiento de los procesos de distribución y de comercialización de energía eléctrica</t>
  </si>
  <si>
    <t>Promoción de medidas para el ahorro y uso eficiente de la energía eléctrica</t>
  </si>
  <si>
    <t>Planeación, dirección, coordinación, supervisión y seguimiento a las funciones y recursos asignados para cumplir con la construcción de la infraestructura eléctrica</t>
  </si>
  <si>
    <t>Planeación y dirección de los procesos productivos</t>
  </si>
  <si>
    <r>
      <t xml:space="preserve">GYR Instituto Mexicano del Seguro Social  </t>
    </r>
    <r>
      <rPr>
        <b/>
        <vertAlign val="superscript"/>
        <sz val="6"/>
        <rFont val="Soberana Sans"/>
        <family val="3"/>
      </rPr>
      <t>2/</t>
    </r>
  </si>
  <si>
    <t xml:space="preserve">Servicios de guardería  </t>
  </si>
  <si>
    <t>Atención a la salud reproductiva</t>
  </si>
  <si>
    <r>
      <t xml:space="preserve">GYN Instituto de Seguridad y Servicios Sociales de los Trabajadores del Estado   </t>
    </r>
    <r>
      <rPr>
        <b/>
        <vertAlign val="superscript"/>
        <sz val="6"/>
        <rFont val="Soberana Sans"/>
        <family val="3"/>
      </rPr>
      <t>2/</t>
    </r>
  </si>
  <si>
    <t>Control del Estado de Salud de la Embarazada</t>
  </si>
  <si>
    <t>Equidad de Género</t>
  </si>
  <si>
    <t>2/ Los recursos no se suman en el total por ser propios.</t>
  </si>
  <si>
    <t>ANEXO 13 DEL PEF 2014</t>
  </si>
  <si>
    <t>Evolución de los Recursos para la Atención de Grupos Vulnerables</t>
  </si>
  <si>
    <t>(Pesos)</t>
  </si>
  <si>
    <t>Programa Presupuestario</t>
  </si>
  <si>
    <t>(f)/(c) * 100</t>
  </si>
  <si>
    <t xml:space="preserve">TOTAL </t>
  </si>
  <si>
    <t>Consejo Nacional para Prevenir la Discriminación</t>
  </si>
  <si>
    <r>
      <t>Protección y asistencia consular</t>
    </r>
    <r>
      <rPr>
        <vertAlign val="superscript"/>
        <sz val="6"/>
        <color indexed="8"/>
        <rFont val="Soberana Sans"/>
        <family val="3"/>
      </rPr>
      <t>1/</t>
    </r>
  </si>
  <si>
    <t>Programa de Escuela Segura</t>
  </si>
  <si>
    <r>
      <t>Programa para la Inclusión y la Equidad Educativa</t>
    </r>
    <r>
      <rPr>
        <vertAlign val="superscript"/>
        <sz val="6"/>
        <color indexed="8"/>
        <rFont val="Soberana Sans"/>
        <family val="3"/>
      </rPr>
      <t>2/</t>
    </r>
  </si>
  <si>
    <t>Escuelas Dignas</t>
  </si>
  <si>
    <t>Apoyos a centros y organizaciones de educación</t>
  </si>
  <si>
    <t xml:space="preserve">12 Salud </t>
  </si>
  <si>
    <t>Formación y desarrollo profesional de recursos humanos especializados para la salud</t>
  </si>
  <si>
    <r>
      <t>Asistencia social y protección del paciente</t>
    </r>
    <r>
      <rPr>
        <vertAlign val="superscript"/>
        <sz val="6"/>
        <color indexed="8"/>
        <rFont val="Soberana Sans"/>
        <family val="3"/>
      </rPr>
      <t>3/</t>
    </r>
  </si>
  <si>
    <r>
      <t>Prevención y atención de VIH/SIDA y otras ITS</t>
    </r>
    <r>
      <rPr>
        <vertAlign val="superscript"/>
        <sz val="6"/>
        <color indexed="8"/>
        <rFont val="Soberana Sans"/>
        <family val="3"/>
      </rPr>
      <t>3/</t>
    </r>
  </si>
  <si>
    <t>Programa de Atención a Familias y Población Vulnerable</t>
  </si>
  <si>
    <t>Servicios de Atención a Población Vulnerable</t>
  </si>
  <si>
    <t>Programa de Desarrollo Comunitario "Comunidad DIFerente"</t>
  </si>
  <si>
    <r>
      <t>Programa de estancias infantiles para apoyar a madres trabajadoras</t>
    </r>
    <r>
      <rPr>
        <vertAlign val="superscript"/>
        <sz val="6"/>
        <color indexed="8"/>
        <rFont val="Soberana Sans"/>
        <family val="3"/>
      </rPr>
      <t>4/</t>
    </r>
  </si>
  <si>
    <t>Programa de Atención a Personas con Discapacidad</t>
  </si>
  <si>
    <t>Programa para la Protección y el Desarrollo Integral de la Infancia</t>
  </si>
  <si>
    <t xml:space="preserve">20 Desarrollo Social </t>
  </si>
  <si>
    <t>Servicios a grupos con necesidades especiales</t>
  </si>
  <si>
    <t>Programa de Atención a Jornaleros Agrícolas</t>
  </si>
  <si>
    <r>
      <t>Generación y articulación de políticas públicas integrales de juventud</t>
    </r>
    <r>
      <rPr>
        <vertAlign val="superscript"/>
        <sz val="6"/>
        <color indexed="8"/>
        <rFont val="Soberana Sans"/>
        <family val="3"/>
      </rPr>
      <t>5/</t>
    </r>
  </si>
  <si>
    <t>Programa de Apoyo a las Instancias de Mujeres en las Entidades Federativas, Para Implementar y Ejecutar Programas de Prevención de la Violencia Contra las Mujeres</t>
  </si>
  <si>
    <r>
      <t>Consejo Nacional para el Desarrollo y la Inclusión de las Personas con Discapacidad</t>
    </r>
    <r>
      <rPr>
        <vertAlign val="superscript"/>
        <sz val="6"/>
        <color indexed="8"/>
        <rFont val="Soberana Sans"/>
        <family val="3"/>
      </rPr>
      <t>6/</t>
    </r>
  </si>
  <si>
    <t>Fondo para la Accesibilidad en el Transporte Público para las Personas con discapacidad</t>
  </si>
  <si>
    <t>Atender asuntos relativos a la aplicación del Mecanismo Nacional de Promoción, Protección y Supervisión de la Convención sobre los derechos de las Personas con Discapacidad.</t>
  </si>
  <si>
    <t>Atender asuntos relacionados con víctimas del delito</t>
  </si>
  <si>
    <t>51 Instituto de Seguridad y Servicios Sociales de los Trabajadores del Estado</t>
  </si>
  <si>
    <r>
      <t>Atención a Personas con Discapacidad</t>
    </r>
    <r>
      <rPr>
        <vertAlign val="superscript"/>
        <sz val="6"/>
        <color indexed="8"/>
        <rFont val="Soberana Sans"/>
        <family val="3"/>
      </rPr>
      <t>7/</t>
    </r>
  </si>
  <si>
    <t>1/ El programa Protección y Asistencia Consular muestra una reducción en el presupuesto autorizado anual debido a una recalendarización de recursos para el mes de abril de 2014.</t>
  </si>
  <si>
    <t>2/ El programa para la Inclusión y la Equidad Educativa muestra una disminución en su presupuesto autorizado anual de 123.1 miles de pesos  debido a un traspaso de recursos entre partidas del capítulo de servicios personales, de acuerdo con las necesidades de operación de la SEP.</t>
  </si>
  <si>
    <t>3/ Los programas de Asistencia Social y Protección al Paciente y el Prevención y Atención de VIH/SIDA y otras ITS, fueron reducidos por los traspasos a la Dirección General de Recursos Materiales y Servicios Generales y a la Dirección General de Tecnologías de la Información como áreas consolidadoras de los servicios de arrendamientos de vehículos, vigilancia, seguros de bienes patrimoniales, limpieza, telefonía, telecomunicaciones, internet, patentes, regalías y para el Centro de Datos Institucional Administrado de la Secretaría de Salud (CEDISA).</t>
  </si>
  <si>
    <t>4/ Al programa de Estancias Infantiles para Apoyar a Madres Trabajadoras, se le aplicó una reducción de 2.1 millones de pesos que se transfirieron a los programas de Atención a Familias y Población Vulnerable y de Desarrollo Comunitario “Comunidad DIFerente”, para apoyos económicos a Hogares Específicos, y así dar cumplimiento a los convenios establecidos con las Organizaciones de la Sociedad Civil; apoyar al municipio de Chamula, Chiapas en el marco de la Estrategia Integral de Desarrollo Comunitario “Comunidad Diferente”; dar seguimiento al cumplimiento de los objetivos en la implementación de proyectos comunitarios que mejoren las condiciones de vida en la localidad que habitan. Estos movimientos se encuentran compensados en este transversal, por lo que no hay reducción real.</t>
  </si>
  <si>
    <t>5/ La disminución en el presupuesto autorizado anual respecto al aprobado se debe a un traspaso de recursos entre programas sociales, para el pago de servicios de apoyo administrativo.</t>
  </si>
  <si>
    <t>6/ El Consejo Nacional para el Desarrollo y la Inclusión de las Personas con Discapacidad muestra una reducción en su presupuesto autorizado anual con respecto al aprobado debido a la aplicación de una adecuación  compensada dentro de la misma Unidad Administrativa VRW, en el programa Servicios de Apoyo Administrativo (M001), movimiento presupuestario que no afecta metas en los programas mencionados.</t>
  </si>
  <si>
    <t>7/ La disminución presentada en el Programa Presupuestario E042 Atención a Personas con Discapacidad, se originó principalmente por el movimiento compensado en las partidas del capítulo 1000 “Servicios personales”, para el pago de guardias y suplencias para el personal médico y de enfermería de otros programas presupuestarios. Asimismo, se afectaron por el momento, las partidas del concepto 3700 “Servicio de traslado y viáticos”, para compras urgentes que no se tenían en el almacén; sin embargo, esta situación es temporal ya que dichos recursos serán devueltos al Programa.</t>
  </si>
  <si>
    <t xml:space="preserve">ANEXO 14 DEL PEF 2014
EVOLUCIÓN DE LAS EROGACIONES DE LA ESTRATEGIA NACIONAL PARA LA TRANSICIÓN ENERGÉTICA Y EL APROVECHAMIENTO SUSTENTABLE DE LA ENERGÍA
Enero-marzo
(Pesos)
</t>
  </si>
  <si>
    <t>Aprobado anual</t>
  </si>
  <si>
    <t>(f) / (b) * 100</t>
  </si>
  <si>
    <t>(f) / (c) * 100</t>
  </si>
  <si>
    <t xml:space="preserve">Dirección General de Recursos Materiales y Servicios Generales </t>
  </si>
  <si>
    <t>Dirección General de Fibras Naturales y Biocombustibles</t>
  </si>
  <si>
    <t>Dirección General de Desarrollo de la Infraestructura Física</t>
  </si>
  <si>
    <t>Procuraduría Federal de Protección al Ambiente</t>
  </si>
  <si>
    <t>Secretaría de Energía</t>
  </si>
  <si>
    <r>
      <t xml:space="preserve">Comisión Federal de Electricidad  </t>
    </r>
    <r>
      <rPr>
        <vertAlign val="superscript"/>
        <sz val="7"/>
        <rFont val="Soberana Sans"/>
        <family val="3"/>
      </rPr>
      <t>1/</t>
    </r>
  </si>
  <si>
    <t>Pemex-Exploración y Producción</t>
  </si>
  <si>
    <t>Pemex-Refinación</t>
  </si>
  <si>
    <t>Pemex-Gas y Petroquímica Básica</t>
  </si>
  <si>
    <t>Pemex-Petroquímica</t>
  </si>
  <si>
    <t>Comisión Nacional para el Uso Eficiente de la Energía</t>
  </si>
  <si>
    <t>1_/ Incluye los Proyectos de Infraestructura Productiva de Largo Plazo</t>
  </si>
  <si>
    <t>ANEXO 15 DEL PEF 2014
EVOLUCIÓN DE LOS RECURSOS PARA LA MITIGACIÓN DE LOS EFECTOS DEL CAMBIO CLIMÁTICO
Enero-marzo
(Pesos)</t>
  </si>
  <si>
    <t>Descripcion</t>
  </si>
  <si>
    <t>Febrero-marzo</t>
  </si>
  <si>
    <t>( f / b ) * 100</t>
  </si>
  <si>
    <t>( f / c ) * 100</t>
  </si>
  <si>
    <t>Gobernación</t>
  </si>
  <si>
    <t>Coordinación del Sistema Nacional de Protección Civil</t>
  </si>
  <si>
    <t xml:space="preserve">n.a. </t>
  </si>
  <si>
    <t>n.a</t>
  </si>
  <si>
    <t>Reconstrucción y Conservación de Carreteras</t>
  </si>
  <si>
    <t>Promoción de una cultura de consumo responsable e inteligente</t>
  </si>
  <si>
    <t>Promoción del Comercio Exterior y Atracción de Inversión Extranjera Directa</t>
  </si>
  <si>
    <t>Protección Contra Riesgos Sanitarios</t>
  </si>
  <si>
    <t>Vigilancia epidemiológica</t>
  </si>
  <si>
    <t>Marina</t>
  </si>
  <si>
    <t>Seguridad a la Navegación y Protección al Medio Ambiente Marino</t>
  </si>
  <si>
    <t xml:space="preserve"> Desarrollo Agrario, Territorial y Urbano</t>
  </si>
  <si>
    <t>Programa de prevención de riesgos en los asentamientos humanos</t>
  </si>
  <si>
    <t>Programa de Reordenamiento y Rescate de Unidades Habitacionales</t>
  </si>
  <si>
    <t xml:space="preserve">Medio Ambiente y Recursos Naturales </t>
  </si>
  <si>
    <t>Capacitación Ambiental y Desarrollo Sustentable</t>
  </si>
  <si>
    <t>Consolidar el Sistema Nacional de Áreas Naturales Protegidas</t>
  </si>
  <si>
    <t>Fideicomisos Ambientales</t>
  </si>
  <si>
    <t>Fomento a Programas de Calidad del Aire y Verificación Vehicular</t>
  </si>
  <si>
    <t>Fomento para la Conservación y Aprovechamiento Sustentable de la Vida Silvestre</t>
  </si>
  <si>
    <t xml:space="preserve">Infraestructura para la Protección de Centros de Población y Áreas Productivas </t>
  </si>
  <si>
    <t>Inversión del Servicio Meteorológico Nacional</t>
  </si>
  <si>
    <t>Investigación científica y tecnológica</t>
  </si>
  <si>
    <t>Investigación en  Cambio Climático, sustentabilidad ambiental y crecimiento verde</t>
  </si>
  <si>
    <t>Manejo Sustentable de tierras</t>
  </si>
  <si>
    <t>Normatividad Ambiental e Instrumentos de Fomento para el Desarrollo Sustentable</t>
  </si>
  <si>
    <t>Políticas de Investigación de Cambio Climático</t>
  </si>
  <si>
    <t>Prevención y gestión integral de residuos</t>
  </si>
  <si>
    <t>Programa de Cultura del Agua</t>
  </si>
  <si>
    <t>Programa de Desarrollo Institucional y Ambiental</t>
  </si>
  <si>
    <t>Programa de Inspección y Vigilancia en Materia de Medio Ambiente y Recursos Naturales</t>
  </si>
  <si>
    <t>Programa de Inversión en Infraestructura Social y de Protección Ambiental</t>
  </si>
  <si>
    <t>Programa de Tratamiento de Aguas Residuales</t>
  </si>
  <si>
    <t>Programa de Vigilancia Comunitaria en Áreas Naturales Protegidas y Zonas de Influencia</t>
  </si>
  <si>
    <t xml:space="preserve">Programa Nacional Forestal-Desarrollo Forestal </t>
  </si>
  <si>
    <t>Programa Nacional Forestal-Protección Forestal</t>
  </si>
  <si>
    <t>Programa para atender desastres naturales</t>
  </si>
  <si>
    <t>Programas Hídricos Integrales</t>
  </si>
  <si>
    <t>Regulación Ambiental</t>
  </si>
  <si>
    <t>Servicio Meteorológico Nacional y Estaciones Hidrometeorológicas</t>
  </si>
  <si>
    <t>Zona de Mitigación y Rescate Ecológico en el Lago de Texcoco</t>
  </si>
  <si>
    <t>Energía</t>
  </si>
  <si>
    <t>Conducción de la política energética</t>
  </si>
  <si>
    <t>Fondo para la Transición Energética y Aprovechamiento Sustentable de Energía</t>
  </si>
  <si>
    <t>Gestión e implementación en aprovechamiento sustentable de la energía</t>
  </si>
  <si>
    <t>Mantenimiento de infraestructura</t>
  </si>
  <si>
    <t>Otros programas de inversión</t>
  </si>
  <si>
    <t>Otros proyectos</t>
  </si>
  <si>
    <t>Proyectos de infraestructura económica de hidrocarburos</t>
  </si>
  <si>
    <t>Seguimiento y evaluación de políticas públicas en aprovechamiento sustentable de la energía</t>
  </si>
  <si>
    <t>Supervisar el aprovechamiento sustentable de la energía</t>
  </si>
  <si>
    <t>Fondo de Desastres Naturales (FONDEN)</t>
  </si>
  <si>
    <t>Fondo de Prevención de Desastres Naturales (FOPREDEN)</t>
  </si>
  <si>
    <t>Becas de posgrado y otras modalidades de apoyo a la calidad</t>
  </si>
  <si>
    <t>Innovación tecnológica para negocios de alto valor agregado, tecnologías precursoras y competitividad de las empresas</t>
  </si>
  <si>
    <t>ANEXO 16 DEL PEF 2014</t>
  </si>
  <si>
    <t>EVOLUCIÓN DE LAS EROGACIONES PARA EL DESARROLLO DE LOS JÓVENES</t>
  </si>
  <si>
    <t>Denominación</t>
  </si>
  <si>
    <t>Enero - Febrero</t>
  </si>
  <si>
    <t>Enero - Marzo</t>
  </si>
  <si>
    <t>6 Hacienda y Crédito Público</t>
  </si>
  <si>
    <t>Educación Básica</t>
  </si>
  <si>
    <t>Educación Media Superior</t>
  </si>
  <si>
    <t>Prestación de servicios de educación superior y posgrado</t>
  </si>
  <si>
    <t>Investigación científica y desarrollo tecnológico</t>
  </si>
  <si>
    <t>Diseño, construcción, certificación y evaluación de la infraestructura física educativa</t>
  </si>
  <si>
    <t>Formación y certificación para el trabajo</t>
  </si>
  <si>
    <t>Prestación de servicios de educación media superior</t>
  </si>
  <si>
    <t>Prestación de servicios de educación técnica</t>
  </si>
  <si>
    <t>Programa de Formación de Recursos Humanos basados en Competencias (PROFORHCOM)</t>
  </si>
  <si>
    <t>Proyectos de infraestructura social del sector educativo</t>
  </si>
  <si>
    <t>Subsidios federales para organismos descentralizados estatales</t>
  </si>
  <si>
    <t>Programa de Expansión en la Oferta Educativa en Educación Media Superior y Superior</t>
  </si>
  <si>
    <t>Educación Superior</t>
  </si>
  <si>
    <t>Programa de Carrera Docente (UPES)</t>
  </si>
  <si>
    <t>Fondo para elevar la calidad de la educación superior</t>
  </si>
  <si>
    <t>Apoyos para saneamiento financiero y la atención a problemas estructurales de las UPES</t>
  </si>
  <si>
    <t>Posgrado</t>
  </si>
  <si>
    <t>Prevención y atención de VIH</t>
  </si>
  <si>
    <t>Programa de Vivienda Rural</t>
  </si>
  <si>
    <t>Programa de Apoyo a Jovenes para la Productividad de Futuras Empresas Rurales</t>
  </si>
  <si>
    <t>Instituto Mexicano de la Juventud</t>
  </si>
  <si>
    <t>25 Previsiones y Aportaciones para los Sistemas de Educación Básica, Normal, Tecnológica y de Adultos</t>
  </si>
  <si>
    <t xml:space="preserve"> Prestación de servicios de educación normal en el D.F.</t>
  </si>
  <si>
    <t>FAEB</t>
  </si>
  <si>
    <t>FAM Infraestructura Educativa Básica</t>
  </si>
  <si>
    <t>FAETA Educación de Adultos</t>
  </si>
  <si>
    <t>FAM Infraestructura Educativa Media Superior y Superior</t>
  </si>
  <si>
    <t>FAETA Educación Tecnológica</t>
  </si>
  <si>
    <t xml:space="preserve"> Atención a la salud reproductiva</t>
  </si>
  <si>
    <t>ANEXO 17 DEL PEF</t>
  </si>
  <si>
    <t>EVOLUCIÓN DE LOS RECURSOS PARA LA ATENCIÓN DE NIÑAS, NIÑOS Y ADOLESCENTES</t>
  </si>
  <si>
    <t>(f)/(c)*100</t>
  </si>
  <si>
    <r>
      <t xml:space="preserve">Programa de Apoyo a la Educación Indígena </t>
    </r>
    <r>
      <rPr>
        <vertAlign val="superscript"/>
        <sz val="6"/>
        <color indexed="8"/>
        <rFont val="Soberana Sans"/>
        <family val="3"/>
      </rPr>
      <t>1/</t>
    </r>
  </si>
  <si>
    <t>Desarrollo y aplicación de programas educativos a nivel medio superior</t>
  </si>
  <si>
    <r>
      <t xml:space="preserve">11 Educación Pública </t>
    </r>
    <r>
      <rPr>
        <b/>
        <vertAlign val="superscript"/>
        <sz val="6"/>
        <color indexed="8"/>
        <rFont val="Soberana Sans"/>
        <family val="3"/>
      </rPr>
      <t>2/</t>
    </r>
  </si>
  <si>
    <t>Atención a la Demanda de Educación para Adultos (INEA)</t>
  </si>
  <si>
    <t>Cultura Física</t>
  </si>
  <si>
    <t>Diseño y aplicación de políticas de equidad de género</t>
  </si>
  <si>
    <t>Edición, producción y distribución de libros y otros materiales educativos</t>
  </si>
  <si>
    <t>Evaluaciones confiables de la calidad educativa y difusión oportuna de sus resultados</t>
  </si>
  <si>
    <t>Fortalecimiento a la educación temprana y el desarrollo infantil</t>
  </si>
  <si>
    <t>Producción y transmisión de materiales educativos y culturales</t>
  </si>
  <si>
    <t>Programa de Fortalecimiento de la Calidad en Educación Básica</t>
  </si>
  <si>
    <t>Programa de Inclusión y Alfabetización Digital</t>
  </si>
  <si>
    <t>Programa Escuelas de Calidad</t>
  </si>
  <si>
    <t>Programa Escuelas de Excelencia para Abatir el Rezago Educativo</t>
  </si>
  <si>
    <t>N.A.</t>
  </si>
  <si>
    <t>Programa Escuelas de Tiempo Completo</t>
  </si>
  <si>
    <r>
      <t xml:space="preserve">12 Salud </t>
    </r>
    <r>
      <rPr>
        <b/>
        <vertAlign val="superscript"/>
        <sz val="6"/>
        <color indexed="8"/>
        <rFont val="Soberana Sans"/>
        <family val="3"/>
      </rPr>
      <t>3/</t>
    </r>
  </si>
  <si>
    <t>Dignificación, conservación y mantenimiento de la infraestructura y equipamiento en salud</t>
  </si>
  <si>
    <t>Prevención y atención de VIH/SIDA y otras ITS</t>
  </si>
  <si>
    <t>Programa de Fortalecimiento a las Procuradurías de la Defensa del Menor y la Familia</t>
  </si>
  <si>
    <t>Proyectos de infraestructura social de salud</t>
  </si>
  <si>
    <r>
      <t xml:space="preserve">20 Desarrollo Social </t>
    </r>
    <r>
      <rPr>
        <b/>
        <vertAlign val="superscript"/>
        <sz val="6"/>
        <color indexed="8"/>
        <rFont val="Soberana Sans"/>
        <family val="3"/>
      </rPr>
      <t>4/</t>
    </r>
  </si>
  <si>
    <t>Programa de adquisición de leche nacional a cargo de LICONSA, S. A. de C. V.</t>
  </si>
  <si>
    <t>Programa de Apoyo Alimentario</t>
  </si>
  <si>
    <t>Becas para la población atendida por el sector educativo</t>
  </si>
  <si>
    <t>Prestación de servicios de educación básica en el D.F.</t>
  </si>
  <si>
    <t>Prestación de servicios de educación normal en el D.F.</t>
  </si>
  <si>
    <t xml:space="preserve">FAM Asistencia Social </t>
  </si>
  <si>
    <t>FASSA</t>
  </si>
  <si>
    <t>Atender asuntos de la niñez, la familia, adolescentes y personas adultas mayores</t>
  </si>
  <si>
    <r>
      <t xml:space="preserve">50 Instituto Mexicano del Seguro Social </t>
    </r>
    <r>
      <rPr>
        <b/>
        <vertAlign val="superscript"/>
        <sz val="6"/>
        <color indexed="8"/>
        <rFont val="Soberana Sans"/>
        <family val="3"/>
      </rPr>
      <t>5/</t>
    </r>
  </si>
  <si>
    <t>Atención a la salud pública</t>
  </si>
  <si>
    <t>Atención curativa eficiente</t>
  </si>
  <si>
    <t>Prestaciones sociales eficientes</t>
  </si>
  <si>
    <t>Servicios de guardería</t>
  </si>
  <si>
    <r>
      <t xml:space="preserve">51 Instituto de Seguridad y Servicios Sociales de los Trabajadores del Estado </t>
    </r>
    <r>
      <rPr>
        <b/>
        <vertAlign val="superscript"/>
        <sz val="6"/>
        <color indexed="8"/>
        <rFont val="Soberana Sans"/>
        <family val="3"/>
      </rPr>
      <t>6/</t>
    </r>
  </si>
  <si>
    <t>Atención Materno Infantil</t>
  </si>
  <si>
    <t>Consulta Externa Especializada</t>
  </si>
  <si>
    <t>Consulta Externa General</t>
  </si>
  <si>
    <t>Control de Enfermedades Prevenibles por Vacunación</t>
  </si>
  <si>
    <t>Servicios de Estancias de Bienestar y Desarrollo Infantil</t>
  </si>
  <si>
    <t>1/ Programa operado por la Comisión Nacional para el Desarrollo de los Pueblos Indígenas (CDI).</t>
  </si>
  <si>
    <t xml:space="preserve">2/ Algunos programas muestran reducción en su presupuesto autorizado anual, y sobresalen: A) El programa Edición, producción y distribución de libros y otros materiales educativos que se reduce en106 millones de pesos  debido a una modificación presupuestaria por un monto de 70 millones de pesos para llevar a cabo el traspaso de recursos entre diversas partidas de gasto, de acuerdo con las necesidades de operación de la SEP; modificación presupuestaria por 30.8 millones de pesos para que  el Fondo de Cultura Económica (FCE) cuente con los recursos que serán destinados a las filiales, subsidiarias y representaciones en el extranjero; y adecuación presupuestaria por un monto de 5.2 millones de pesos destinada a la  Campaña Nacional de Alfabetización. B) El programa de Formación y certificación para el trabajo se reduce en 36.6 millones de pesos, debido a una modificación presupuestaria por un monto de 96 millones de pesos que se elabora con la finalidad de llevar a cabo el traspaso de recursos entre partidas del capítulo de servicios personales, de acuerdo con las necesidades de operación de la SEP. C) El programa de Cultura Física se reduce en 24 millones de pesos debido a una modificación presupuestaria externa para el desarrollo de eventos deportivos nacionales e internacionales, que son ejercidos por Federaciones y Asociaciones Deportivas Nacionales, así como las Entidades Federativas, entre otras instituciones. D) Finalmente, el programa Producción y transmisión de materiales educativos y culturales disminuye en 9.6 millones de pesos por motivos muy similares a los del programa Edición, producción y distribución de libros y otros materiales educativos. </t>
  </si>
  <si>
    <t>3/  Algunos programas muestran reducción en su presupuesto autorizado anual, y sobresalen: A) El programa del Seguro Popular se reduce en 101.9 millones de pesos debido a un traspaso de recursos al programa E020  para el fortalecimiento de la infraestructura médica de alta especialidad, así como para satisfacer las necesidades de infraestructura para atención primaria y especialidades básicas en los estados con mayor marginación social (cabe señalar que parte del monto transferido se verá reflejado en el programa E020 Dignificación, conservación y mantenimiento de la infraestructura y equipamiento en salud en el segundo informe trimestral). B) El programa Prestación de servicios en los diferentes niveles de atención a la salud disminuye en 13.8 millones de pesos ya que el Hospital Infantil de México traspasó recursos para la reestructuración y remodelación del Edificio Arturo Mundet 2003- 2016, al programa K11 “Proyectos de infraestructura social en salud”. C) El programa “Reducción de enfermedades prevenibles por vacunación” se redujo en 5.7 millones de pesos por los traspasos a la Dirección General de Recursos Materiales y Servicios Generales y a la Dirección General de Tecnologías de la Información como áreas consolidadoras de los servicios de arrendamientos de vehículos, vigilancia, seguros de bienes patrimoniales, limpieza, telefonía, telecomunicaciones, internet, patentes, regalías y para el Centro de Datos Institucional Administrado de la Secretaría de Salud (CEDISA).</t>
  </si>
  <si>
    <t>4/  La variación neta en el monto modificado anual del Programa de Desarrollo Humano Oportunidades disminuye, principalmente,  debido a un movimiento compensado  entre partidas y fuente de financiamiento que no son parte del anexo transversal. La adecuación se realiza, con el objeto de atender el proyecto denominado: Apoyo al Programa de Desarrollo Humano Oportunidades, financiado con recursos del contrato de Préstamo 2970/OC-ME, suscrito entre los Estados Unidos Mexicanos, por conducto de la Secretaría de Hacienda y Crédito Público y el Banco Interamericano de Desarrollo (BID).</t>
  </si>
  <si>
    <t>5/ El programa Atención curativa eficiente transfirió recursos al programa Atención a la salud reproductiva. Por otra parte, el programa de Servicios de guardería disminuye, principalmente, por una reducción de 42 millones de pesos en servicios personales.</t>
  </si>
  <si>
    <t>6/  La disminución presentada en los Programas Presupuestarios E005 Control del Estado de Salud de la Embarazada y su Producto, E006 Atención Materno Infantil y E038 Servicios de Estancias de Bienestar y Desarrollo Infantil, se originó principalmente por el movimiento compensado en las partidas del capítulo 1000 Servicios personales, dichos recursos se utilizaron para el pago de guardias y suplencias para el personal médico y de enfermería registrados en otros programas presupuestarios. Asimismo, se afectaron partidas de los capítulos 2000 Materiales y suministros y 3000 Servicios Generales, dichos movimientos son temporales derivados de la estacionalidad del calendario, los recursos serán reintegrados a los Programas.</t>
  </si>
  <si>
    <t>n.a.: No aplica</t>
  </si>
  <si>
    <t>ANEXO 18 DEL PEF 2013
EVOLUCIÓN DE LAS EROGACIONES CORRESPONDIENTES A LAS ACCIONES PARA LA PREVENCIÓN DEL DELITO, COMBATE A LAS ADICCIONES, RESCATE DE ESPACIOS PÚBLICOS Y PROMOCIÓN DE PROYECTOS PRODUCTIVOS
Enero-diciembre
(Pesos)</t>
  </si>
  <si>
    <t>( c )</t>
  </si>
  <si>
    <t>Realizar, promover y coordinar la generación, producción y distribución de materiales audiovisuales</t>
  </si>
  <si>
    <t>Desarrollo de instrumentos para la prevención del delito</t>
  </si>
  <si>
    <t>Implementación de operativos para la prevención y disuasión del delito</t>
  </si>
  <si>
    <t>Proyectos de infraestructura gubernamental de gobernación</t>
  </si>
  <si>
    <t>Actividades para contribuir al desarrollo político y cívico social del país</t>
  </si>
  <si>
    <t>Divulgación de las acciones en materia de derechos humanos.</t>
  </si>
  <si>
    <t>Coordinación con las instancias que integran el Sistema Nacional de Seguridad Pública</t>
  </si>
  <si>
    <t>Promover la prevención, protección y atención en materia de trata de personas</t>
  </si>
  <si>
    <t>Otorgamiento de subsidios en materia de Seguridad Pública a Entidades Federativas, Municipios y el Distrito Federal</t>
  </si>
  <si>
    <t>Otorgamiento de subsidios para la implementación de la reforma al sistema de justicia penal</t>
  </si>
  <si>
    <t>Programa Nacional de Prevención del Delito</t>
  </si>
  <si>
    <t>Atención Integral a Familiares de Personas Desaparecidas o No Localizadas</t>
  </si>
  <si>
    <t>Detección y prevención de ilícitos financieros relacionados con el terrorismo y el lavado de dinero</t>
  </si>
  <si>
    <t>Defensa Nacional</t>
  </si>
  <si>
    <t>Programa de Seguridad Pública de la Secretaría de la Defensa Nacional</t>
  </si>
  <si>
    <t>Derechos humanos</t>
  </si>
  <si>
    <t>Sistema educativo militar</t>
  </si>
  <si>
    <t>Programa de igualdad entre mujeres y hombres SDN</t>
  </si>
  <si>
    <t>Programa Nacional de Financiamiento al Microempresario</t>
  </si>
  <si>
    <t>Competitividad en Logística y Centrales de Abasto</t>
  </si>
  <si>
    <t>Impulso al desarrollo de la cultura</t>
  </si>
  <si>
    <t>Producción y distribución de libros, materiales educativos, culturales y comerciales</t>
  </si>
  <si>
    <t>Atención al deporte</t>
  </si>
  <si>
    <t>Fortalecimiento a la educación y la cultura indígena</t>
  </si>
  <si>
    <t>Deporte</t>
  </si>
  <si>
    <t>Programa de Apoyo a las Culturas Municipales y Comunitarias (PACMYC)</t>
  </si>
  <si>
    <t>Programa de Apoyo a la Infraestructura Cultural de los Estados (PAICE)</t>
  </si>
  <si>
    <t>Instituciones Estatales de Cultura</t>
  </si>
  <si>
    <t>Administración y fomento de la educación naval</t>
  </si>
  <si>
    <t>Desarrollo y dirección de la política y estrategia naval</t>
  </si>
  <si>
    <t>Desarrollo de las comunicaciones navales e informática</t>
  </si>
  <si>
    <t>Ejecución a nivel nacional de los programas y acciones de la Política Laboral</t>
  </si>
  <si>
    <t>Capacitación a trabajadores</t>
  </si>
  <si>
    <t>Instrumentación de la política laboral</t>
  </si>
  <si>
    <t>Secretaria de Desarrollo Agrario, Territorial y Urbano</t>
  </si>
  <si>
    <t>Programa Hábitat</t>
  </si>
  <si>
    <t>Programa de Vivienda Digna</t>
  </si>
  <si>
    <t>Programa de Apoyo para la Productividad de la Mujer Emprendedora</t>
  </si>
  <si>
    <t>Fondo para el Apoyo a Proyectos Productivos en Núcleos Agrarios (FAPPA)</t>
  </si>
  <si>
    <t>Rescate de espacios públicos</t>
  </si>
  <si>
    <t>Procuraduría General de la República</t>
  </si>
  <si>
    <t>Promoción del Desarrollo Humano y Planeación Institucional</t>
  </si>
  <si>
    <t>Generación y articulación de políticas públicas integrales de juventud</t>
  </si>
  <si>
    <t>Subsidios a programas para jóvenes</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</si>
</sst>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 #,##0.00_-;_-* &quot;-&quot;??_-;_-@_-"/>
    <numFmt numFmtId="164" formatCode="#,##0_ ;[Red]\-#,##0\ "/>
    <numFmt numFmtId="165" formatCode="0.0"/>
    <numFmt numFmtId="166" formatCode="#,##0.0"/>
    <numFmt numFmtId="167" formatCode="_-* #,##0.0_-;\-* #,##0.0_-;_-* &quot;-&quot;??_-;_-@_-"/>
    <numFmt numFmtId="168" formatCode="#,##0.0_ ;\-#,##0.0\ "/>
    <numFmt numFmtId="169" formatCode="_-#,##0.0_-;\-#,##0.0_-;_-* &quot;-&quot;??_-;_-@_-"/>
    <numFmt numFmtId="170" formatCode="#,##0_ ;\-#,##0\ "/>
    <numFmt numFmtId="171" formatCode="_-* #,##0_-;\-* #,##0_-;_-* &quot;-&quot;??_-;_-@_-"/>
    <numFmt numFmtId="172" formatCode="#,##0;[Red]#,##0"/>
  </numFmts>
  <fonts count="50">
    <font>
      <sz val="11"/>
      <color theme="1"/>
      <name val="Calibri"/>
      <family val="2"/>
      <scheme val="minor"/>
    </font>
    <font>
      <sz val="10"/>
      <name val="Arial Narrow"/>
      <family val="2"/>
    </font>
    <font>
      <b/>
      <sz val="9"/>
      <name val="Soberana Sans"/>
      <family val="3"/>
    </font>
    <font>
      <sz val="9"/>
      <name val="Soberana Sans"/>
      <family val="3"/>
    </font>
    <font>
      <vertAlign val="superscript"/>
      <sz val="9"/>
      <name val="Soberana Sans"/>
      <family val="3"/>
    </font>
    <font>
      <sz val="10"/>
      <name val="Soberana Sans"/>
      <family val="3"/>
    </font>
    <font>
      <b/>
      <sz val="10"/>
      <name val="Soberana Sans"/>
      <family val="3"/>
    </font>
    <font>
      <sz val="10"/>
      <color indexed="9"/>
      <name val="Soberana Sans"/>
      <family val="3"/>
    </font>
    <font>
      <u/>
      <sz val="10"/>
      <color indexed="9"/>
      <name val="Soberana Sans"/>
      <family val="3"/>
    </font>
    <font>
      <sz val="10"/>
      <color indexed="8"/>
      <name val="Soberana Sans"/>
      <family val="3"/>
    </font>
    <font>
      <sz val="10"/>
      <color indexed="62"/>
      <name val="Soberana Sans"/>
      <family val="3"/>
    </font>
    <font>
      <b/>
      <sz val="10"/>
      <color indexed="8"/>
      <name val="Soberana Sans"/>
      <family val="3"/>
    </font>
    <font>
      <sz val="7"/>
      <name val="Soberana Sans"/>
      <family val="3"/>
    </font>
    <font>
      <sz val="6"/>
      <name val="Soberana Sans"/>
      <family val="3"/>
    </font>
    <font>
      <b/>
      <sz val="6"/>
      <name val="Soberana Sans"/>
      <family val="3"/>
    </font>
    <font>
      <sz val="6"/>
      <color indexed="8"/>
      <name val="Soberana Sans Light"/>
      <family val="3"/>
    </font>
    <font>
      <sz val="10"/>
      <name val="Arial"/>
      <family val="2"/>
    </font>
    <font>
      <vertAlign val="superscript"/>
      <sz val="6"/>
      <name val="Soberana Sans"/>
      <family val="3"/>
    </font>
    <font>
      <b/>
      <vertAlign val="superscript"/>
      <sz val="6"/>
      <name val="Soberana Sans"/>
      <family val="3"/>
    </font>
    <font>
      <vertAlign val="superscript"/>
      <sz val="6"/>
      <color indexed="8"/>
      <name val="Soberana Sans"/>
      <family val="3"/>
    </font>
    <font>
      <b/>
      <sz val="7"/>
      <name val="Soberana Sans"/>
      <family val="3"/>
    </font>
    <font>
      <vertAlign val="superscript"/>
      <sz val="7"/>
      <name val="Soberana Sans"/>
      <family val="3"/>
    </font>
    <font>
      <b/>
      <vertAlign val="superscript"/>
      <sz val="6"/>
      <color indexed="8"/>
      <name val="Soberana Sans"/>
      <family val="3"/>
    </font>
    <font>
      <sz val="11"/>
      <color theme="1"/>
      <name val="Calibri"/>
      <family val="2"/>
      <scheme val="minor"/>
    </font>
    <font>
      <sz val="10"/>
      <color theme="1"/>
      <name val="Adobe Caslon Pro"/>
      <family val="2"/>
    </font>
    <font>
      <sz val="10"/>
      <color theme="1"/>
      <name val="Calibri"/>
      <family val="2"/>
    </font>
    <font>
      <u/>
      <sz val="11"/>
      <color theme="10"/>
      <name val="Calibri"/>
      <family val="2"/>
    </font>
    <font>
      <sz val="11"/>
      <color theme="1"/>
      <name val="Gill Sans"/>
      <family val="2"/>
    </font>
    <font>
      <sz val="9"/>
      <color theme="1"/>
      <name val="Soberana Sans"/>
      <family val="3"/>
    </font>
    <font>
      <b/>
      <sz val="9"/>
      <color theme="1"/>
      <name val="Soberana Sans"/>
      <family val="3"/>
    </font>
    <font>
      <sz val="9"/>
      <color theme="0"/>
      <name val="Soberana Sans"/>
      <family val="3"/>
    </font>
    <font>
      <b/>
      <sz val="9"/>
      <color theme="0"/>
      <name val="Soberana Sans"/>
      <family val="3"/>
    </font>
    <font>
      <b/>
      <sz val="9"/>
      <color rgb="FF0070C0"/>
      <name val="Soberana Sans"/>
      <family val="3"/>
    </font>
    <font>
      <b/>
      <u/>
      <sz val="10"/>
      <color theme="1"/>
      <name val="Soberana Sans"/>
      <family val="3"/>
    </font>
    <font>
      <sz val="10"/>
      <color theme="1"/>
      <name val="Soberana Sans"/>
      <family val="3"/>
    </font>
    <font>
      <u/>
      <sz val="10"/>
      <color theme="1"/>
      <name val="Soberana Sans"/>
      <family val="3"/>
    </font>
    <font>
      <sz val="11"/>
      <color theme="1"/>
      <name val="Soberana Sans"/>
      <family val="3"/>
    </font>
    <font>
      <sz val="6"/>
      <color theme="1"/>
      <name val="Soberana Sans"/>
      <family val="3"/>
    </font>
    <font>
      <sz val="6"/>
      <color theme="1"/>
      <name val="Soberana Sans Light"/>
      <family val="3"/>
    </font>
    <font>
      <b/>
      <sz val="6"/>
      <color theme="1"/>
      <name val="Soberana Sans"/>
      <family val="3"/>
    </font>
    <font>
      <sz val="6"/>
      <color theme="0"/>
      <name val="Soberana Sans"/>
      <family val="3"/>
    </font>
    <font>
      <b/>
      <sz val="6"/>
      <color theme="0"/>
      <name val="Soberana Sans"/>
      <family val="3"/>
    </font>
    <font>
      <b/>
      <sz val="7"/>
      <color rgb="FFFFFF00"/>
      <name val="Soberana Sans"/>
      <family val="3"/>
    </font>
    <font>
      <b/>
      <sz val="7"/>
      <color theme="1"/>
      <name val="Soberana Sans"/>
      <family val="3"/>
    </font>
    <font>
      <sz val="7"/>
      <color theme="1"/>
      <name val="Soberana Sans"/>
      <family val="3"/>
    </font>
    <font>
      <sz val="7"/>
      <color theme="1"/>
      <name val="Calibri"/>
      <family val="2"/>
      <scheme val="minor"/>
    </font>
    <font>
      <sz val="6"/>
      <color theme="1"/>
      <name val="Calibri"/>
      <family val="2"/>
      <scheme val="minor"/>
    </font>
    <font>
      <sz val="10"/>
      <color theme="0"/>
      <name val="Soberana Sans"/>
      <family val="3"/>
    </font>
    <font>
      <sz val="10"/>
      <color rgb="FFFF0000"/>
      <name val="Soberana Sans"/>
      <family val="3"/>
    </font>
    <font>
      <sz val="6"/>
      <color rgb="FF000000"/>
      <name val="Soberana Sans Light"/>
      <family val="3"/>
    </font>
  </fonts>
  <fills count="7">
    <fill>
      <patternFill patternType="none"/>
    </fill>
    <fill>
      <patternFill patternType="gray125"/>
    </fill>
    <fill>
      <patternFill patternType="solid">
        <fgColor rgb="FFD6E3BC"/>
        <bgColor indexed="64"/>
      </patternFill>
    </fill>
    <fill>
      <patternFill patternType="solid">
        <fgColor rgb="FFFFFFFF"/>
        <bgColor indexed="64"/>
      </patternFill>
    </fill>
    <fill>
      <patternFill patternType="solid">
        <fgColor theme="0" tint="-0.14999847407452621"/>
        <bgColor indexed="64"/>
      </patternFill>
    </fill>
    <fill>
      <patternFill patternType="solid">
        <fgColor theme="0"/>
        <bgColor indexed="64"/>
      </patternFill>
    </fill>
    <fill>
      <patternFill patternType="solid">
        <fgColor theme="6" tint="0.79998168889431442"/>
        <bgColor indexed="64"/>
      </patternFill>
    </fill>
  </fills>
  <borders count="6">
    <border>
      <left/>
      <right/>
      <top/>
      <bottom/>
      <diagonal/>
    </border>
    <border>
      <left/>
      <right/>
      <top/>
      <bottom style="thin">
        <color indexed="64"/>
      </bottom>
      <diagonal/>
    </border>
    <border>
      <left/>
      <right/>
      <top/>
      <bottom style="medium">
        <color indexed="64"/>
      </bottom>
      <diagonal/>
    </border>
    <border>
      <left/>
      <right/>
      <top style="thin">
        <color indexed="64"/>
      </top>
      <bottom/>
      <diagonal/>
    </border>
    <border>
      <left/>
      <right/>
      <top style="medium">
        <color indexed="64"/>
      </top>
      <bottom/>
      <diagonal/>
    </border>
    <border>
      <left/>
      <right/>
      <top style="thin">
        <color indexed="64"/>
      </top>
      <bottom style="thin">
        <color indexed="64"/>
      </bottom>
      <diagonal/>
    </border>
  </borders>
  <cellStyleXfs count="13">
    <xf numFmtId="0" fontId="0" fillId="0" borderId="0"/>
    <xf numFmtId="0" fontId="26" fillId="0" borderId="0" applyNumberFormat="0" applyFill="0" applyBorder="0" applyAlignment="0" applyProtection="0">
      <alignment vertical="top"/>
      <protection locked="0"/>
    </xf>
    <xf numFmtId="43" fontId="23" fillId="0" borderId="0" applyFont="0" applyFill="0" applyBorder="0" applyAlignment="0" applyProtection="0"/>
    <xf numFmtId="43" fontId="24" fillId="0" borderId="0" applyFont="0" applyFill="0" applyBorder="0" applyAlignment="0" applyProtection="0"/>
    <xf numFmtId="43" fontId="16" fillId="0" borderId="0" applyFont="0" applyFill="0" applyBorder="0" applyAlignment="0" applyProtection="0"/>
    <xf numFmtId="43" fontId="23" fillId="0" borderId="0" applyFont="0" applyFill="0" applyBorder="0" applyAlignment="0" applyProtection="0"/>
    <xf numFmtId="0" fontId="16" fillId="0" borderId="0"/>
    <xf numFmtId="0" fontId="23" fillId="0" borderId="0"/>
    <xf numFmtId="0" fontId="16" fillId="0" borderId="0"/>
    <xf numFmtId="0" fontId="27" fillId="0" borderId="0"/>
    <xf numFmtId="0" fontId="25" fillId="0" borderId="0"/>
    <xf numFmtId="0" fontId="16" fillId="0" borderId="0"/>
    <xf numFmtId="0" fontId="1" fillId="0" borderId="0"/>
  </cellStyleXfs>
  <cellXfs count="434">
    <xf numFmtId="0" fontId="0" fillId="0" borderId="0" xfId="0"/>
    <xf numFmtId="0" fontId="28" fillId="2" borderId="0" xfId="0" applyFont="1" applyFill="1"/>
    <xf numFmtId="0" fontId="29" fillId="0" borderId="0" xfId="0" applyFont="1" applyFill="1" applyBorder="1" applyAlignment="1">
      <alignment horizontal="center" vertical="top"/>
    </xf>
    <xf numFmtId="0" fontId="28" fillId="0" borderId="1" xfId="0" applyFont="1" applyFill="1" applyBorder="1" applyAlignment="1">
      <alignment horizontal="center" vertical="top"/>
    </xf>
    <xf numFmtId="0" fontId="29" fillId="0" borderId="1" xfId="0" applyFont="1" applyFill="1" applyBorder="1" applyAlignment="1">
      <alignment horizontal="centerContinuous" vertical="top"/>
    </xf>
    <xf numFmtId="0" fontId="28" fillId="0" borderId="0" xfId="0" applyFont="1" applyFill="1" applyBorder="1" applyAlignment="1">
      <alignment vertical="top"/>
    </xf>
    <xf numFmtId="0" fontId="28" fillId="0" borderId="0" xfId="0" applyFont="1" applyFill="1" applyBorder="1" applyAlignment="1">
      <alignment horizontal="center" vertical="top" wrapText="1"/>
    </xf>
    <xf numFmtId="0" fontId="28" fillId="0" borderId="0" xfId="0" applyFont="1" applyFill="1" applyBorder="1" applyAlignment="1">
      <alignment horizontal="center" vertical="top"/>
    </xf>
    <xf numFmtId="0" fontId="28" fillId="0" borderId="2" xfId="0" applyFont="1" applyFill="1" applyBorder="1" applyAlignment="1">
      <alignment horizontal="center" vertical="top"/>
    </xf>
    <xf numFmtId="0" fontId="28" fillId="0" borderId="2" xfId="0" applyFont="1" applyFill="1" applyBorder="1" applyAlignment="1">
      <alignment horizontal="center" vertical="top" wrapText="1"/>
    </xf>
    <xf numFmtId="0" fontId="2" fillId="0" borderId="0" xfId="12" applyFont="1" applyFill="1" applyBorder="1" applyAlignment="1">
      <alignment vertical="top"/>
    </xf>
    <xf numFmtId="164" fontId="2" fillId="0" borderId="0" xfId="2" applyNumberFormat="1" applyFont="1" applyFill="1" applyBorder="1" applyAlignment="1">
      <alignment vertical="top"/>
    </xf>
    <xf numFmtId="165" fontId="29" fillId="0" borderId="0" xfId="0" applyNumberFormat="1" applyFont="1" applyFill="1" applyBorder="1" applyAlignment="1">
      <alignment horizontal="right" vertical="top"/>
    </xf>
    <xf numFmtId="165" fontId="0" fillId="0" borderId="0" xfId="0" applyNumberFormat="1"/>
    <xf numFmtId="0" fontId="3" fillId="0" borderId="0" xfId="12" applyFont="1" applyFill="1" applyBorder="1" applyAlignment="1">
      <alignment vertical="top"/>
    </xf>
    <xf numFmtId="164" fontId="3" fillId="0" borderId="0" xfId="2" applyNumberFormat="1" applyFont="1" applyFill="1" applyBorder="1" applyAlignment="1">
      <alignment vertical="top" wrapText="1"/>
    </xf>
    <xf numFmtId="165" fontId="28" fillId="0" borderId="0" xfId="0" applyNumberFormat="1" applyFont="1" applyFill="1" applyBorder="1" applyAlignment="1">
      <alignment horizontal="right" vertical="top"/>
    </xf>
    <xf numFmtId="164" fontId="28" fillId="0" borderId="0" xfId="2" applyNumberFormat="1" applyFont="1" applyFill="1" applyBorder="1" applyAlignment="1">
      <alignment vertical="top"/>
    </xf>
    <xf numFmtId="164" fontId="2" fillId="0" borderId="0" xfId="2" applyNumberFormat="1" applyFont="1" applyFill="1" applyBorder="1" applyAlignment="1">
      <alignment vertical="top" wrapText="1"/>
    </xf>
    <xf numFmtId="0" fontId="30" fillId="0" borderId="0" xfId="12" applyFont="1" applyFill="1" applyBorder="1" applyAlignment="1">
      <alignment vertical="top"/>
    </xf>
    <xf numFmtId="0" fontId="3" fillId="0" borderId="0" xfId="12" applyFont="1" applyFill="1" applyBorder="1" applyAlignment="1">
      <alignment horizontal="left" vertical="top" wrapText="1"/>
    </xf>
    <xf numFmtId="0" fontId="31" fillId="0" borderId="0" xfId="12" applyFont="1" applyFill="1" applyBorder="1" applyAlignment="1">
      <alignment vertical="top"/>
    </xf>
    <xf numFmtId="164" fontId="3" fillId="0" borderId="0" xfId="2" applyNumberFormat="1" applyFont="1" applyFill="1" applyBorder="1" applyAlignment="1">
      <alignment vertical="top"/>
    </xf>
    <xf numFmtId="0" fontId="32" fillId="0" borderId="0" xfId="12" applyFont="1" applyFill="1" applyBorder="1" applyAlignment="1">
      <alignment horizontal="left" vertical="top"/>
    </xf>
    <xf numFmtId="0" fontId="28" fillId="0" borderId="2" xfId="0" applyFont="1" applyFill="1" applyBorder="1" applyAlignment="1">
      <alignment vertical="top"/>
    </xf>
    <xf numFmtId="0" fontId="3" fillId="0" borderId="2" xfId="12" applyFont="1" applyFill="1" applyBorder="1" applyAlignment="1">
      <alignment horizontal="left" vertical="top" wrapText="1"/>
    </xf>
    <xf numFmtId="164" fontId="3" fillId="0" borderId="2" xfId="2" applyNumberFormat="1" applyFont="1" applyFill="1" applyBorder="1" applyAlignment="1">
      <alignment vertical="top" wrapText="1"/>
    </xf>
    <xf numFmtId="165" fontId="28" fillId="0" borderId="2" xfId="0" applyNumberFormat="1" applyFont="1" applyFill="1" applyBorder="1" applyAlignment="1">
      <alignment horizontal="right" vertical="top"/>
    </xf>
    <xf numFmtId="0" fontId="5" fillId="3" borderId="0" xfId="0" applyNumberFormat="1" applyFont="1" applyFill="1" applyBorder="1" applyAlignment="1" applyProtection="1"/>
    <xf numFmtId="43" fontId="7" fillId="3" borderId="0" xfId="0" applyNumberFormat="1" applyFont="1" applyFill="1" applyBorder="1" applyAlignment="1" applyProtection="1"/>
    <xf numFmtId="0" fontId="7" fillId="3" borderId="0" xfId="0" applyNumberFormat="1" applyFont="1" applyFill="1" applyBorder="1" applyAlignment="1" applyProtection="1"/>
    <xf numFmtId="0" fontId="33" fillId="0" borderId="0" xfId="0" applyNumberFormat="1" applyFont="1" applyFill="1" applyBorder="1" applyAlignment="1" applyProtection="1">
      <alignment vertical="center"/>
    </xf>
    <xf numFmtId="0" fontId="34" fillId="0" borderId="0" xfId="0" applyNumberFormat="1" applyFont="1" applyFill="1" applyBorder="1" applyAlignment="1" applyProtection="1">
      <alignment vertical="center"/>
    </xf>
    <xf numFmtId="43" fontId="7" fillId="0" borderId="0" xfId="0" applyNumberFormat="1" applyFont="1" applyFill="1" applyBorder="1" applyAlignment="1" applyProtection="1"/>
    <xf numFmtId="0" fontId="7" fillId="0" borderId="0" xfId="0" applyNumberFormat="1" applyFont="1" applyFill="1" applyBorder="1" applyAlignment="1" applyProtection="1"/>
    <xf numFmtId="0" fontId="5" fillId="0" borderId="0" xfId="0" applyNumberFormat="1" applyFont="1" applyFill="1" applyBorder="1" applyAlignment="1" applyProtection="1"/>
    <xf numFmtId="0" fontId="6" fillId="3" borderId="0" xfId="0" applyNumberFormat="1" applyFont="1" applyFill="1" applyBorder="1" applyAlignment="1" applyProtection="1"/>
    <xf numFmtId="0" fontId="34" fillId="0" borderId="3" xfId="0" applyFont="1" applyBorder="1" applyAlignment="1">
      <alignment horizontal="center"/>
    </xf>
    <xf numFmtId="0" fontId="34" fillId="0" borderId="0" xfId="0" applyNumberFormat="1" applyFont="1" applyFill="1" applyBorder="1" applyAlignment="1" applyProtection="1">
      <alignment horizontal="center" vertical="center" wrapText="1"/>
    </xf>
    <xf numFmtId="0" fontId="8" fillId="3" borderId="1" xfId="0" applyNumberFormat="1" applyFont="1" applyFill="1" applyBorder="1" applyAlignment="1" applyProtection="1">
      <alignment vertical="center"/>
    </xf>
    <xf numFmtId="0" fontId="35" fillId="0" borderId="2" xfId="0" applyNumberFormat="1" applyFont="1" applyFill="1" applyBorder="1" applyAlignment="1" applyProtection="1">
      <alignment vertical="center"/>
    </xf>
    <xf numFmtId="0" fontId="34" fillId="0" borderId="2" xfId="0" applyNumberFormat="1" applyFont="1" applyFill="1" applyBorder="1" applyAlignment="1" applyProtection="1">
      <alignment vertical="center"/>
    </xf>
    <xf numFmtId="49" fontId="34" fillId="0" borderId="2" xfId="0" quotePrefix="1" applyNumberFormat="1" applyFont="1" applyFill="1" applyBorder="1" applyAlignment="1" applyProtection="1">
      <alignment horizontal="center" vertical="center" wrapText="1"/>
    </xf>
    <xf numFmtId="0" fontId="34" fillId="0" borderId="2" xfId="0" applyNumberFormat="1" applyFont="1" applyFill="1" applyBorder="1" applyAlignment="1" applyProtection="1">
      <alignment horizontal="center" vertical="center" wrapText="1"/>
    </xf>
    <xf numFmtId="0" fontId="8" fillId="3" borderId="0" xfId="0" applyNumberFormat="1" applyFont="1" applyFill="1" applyBorder="1" applyAlignment="1" applyProtection="1">
      <alignment vertical="center"/>
    </xf>
    <xf numFmtId="0" fontId="6" fillId="3" borderId="4" xfId="0" applyNumberFormat="1" applyFont="1" applyFill="1" applyBorder="1" applyAlignment="1" applyProtection="1">
      <alignment vertical="center"/>
    </xf>
    <xf numFmtId="0" fontId="8" fillId="3" borderId="4" xfId="0" applyNumberFormat="1" applyFont="1" applyFill="1" applyBorder="1" applyAlignment="1" applyProtection="1">
      <alignment vertical="center"/>
    </xf>
    <xf numFmtId="166" fontId="6" fillId="0" borderId="4" xfId="3" applyNumberFormat="1" applyFont="1" applyFill="1" applyBorder="1" applyAlignment="1" applyProtection="1">
      <alignment horizontal="right" vertical="top"/>
    </xf>
    <xf numFmtId="167" fontId="6" fillId="3" borderId="4" xfId="3" applyNumberFormat="1" applyFont="1" applyFill="1" applyBorder="1" applyAlignment="1" applyProtection="1">
      <alignment horizontal="right" vertical="top"/>
    </xf>
    <xf numFmtId="165" fontId="6" fillId="3" borderId="4" xfId="3" applyNumberFormat="1" applyFont="1" applyFill="1" applyBorder="1" applyAlignment="1" applyProtection="1">
      <alignment horizontal="right" vertical="top"/>
    </xf>
    <xf numFmtId="167" fontId="5" fillId="0" borderId="0" xfId="3" applyNumberFormat="1" applyFont="1" applyFill="1" applyBorder="1" applyAlignment="1" applyProtection="1"/>
    <xf numFmtId="0" fontId="6" fillId="0" borderId="0" xfId="0" applyNumberFormat="1" applyFont="1" applyFill="1" applyBorder="1" applyAlignment="1" applyProtection="1">
      <alignment vertical="center"/>
    </xf>
    <xf numFmtId="0" fontId="5" fillId="0" borderId="0" xfId="0" applyNumberFormat="1" applyFont="1" applyFill="1" applyBorder="1" applyAlignment="1" applyProtection="1">
      <alignment vertical="center"/>
    </xf>
    <xf numFmtId="166" fontId="6" fillId="0" borderId="0" xfId="3" applyNumberFormat="1" applyFont="1" applyFill="1" applyBorder="1" applyAlignment="1" applyProtection="1">
      <alignment horizontal="right" vertical="top"/>
    </xf>
    <xf numFmtId="167" fontId="6" fillId="3" borderId="0" xfId="3" applyNumberFormat="1" applyFont="1" applyFill="1" applyBorder="1" applyAlignment="1" applyProtection="1">
      <alignment horizontal="right" vertical="top"/>
    </xf>
    <xf numFmtId="165" fontId="6" fillId="3" borderId="0" xfId="3" applyNumberFormat="1" applyFont="1" applyFill="1" applyBorder="1" applyAlignment="1" applyProtection="1">
      <alignment horizontal="right" vertical="top"/>
    </xf>
    <xf numFmtId="0" fontId="6" fillId="3" borderId="0" xfId="0" applyNumberFormat="1" applyFont="1" applyFill="1" applyBorder="1" applyAlignment="1" applyProtection="1">
      <alignment vertical="center"/>
    </xf>
    <xf numFmtId="166" fontId="6" fillId="3" borderId="0" xfId="3" applyNumberFormat="1" applyFont="1" applyFill="1" applyBorder="1" applyAlignment="1" applyProtection="1">
      <alignment horizontal="right" vertical="top"/>
    </xf>
    <xf numFmtId="0" fontId="5" fillId="3" borderId="0" xfId="0" applyNumberFormat="1" applyFont="1" applyFill="1" applyBorder="1" applyAlignment="1" applyProtection="1">
      <alignment vertical="center"/>
    </xf>
    <xf numFmtId="166" fontId="5" fillId="3" borderId="0" xfId="3" applyNumberFormat="1" applyFont="1" applyFill="1" applyBorder="1" applyAlignment="1" applyProtection="1">
      <alignment vertical="top"/>
    </xf>
    <xf numFmtId="166" fontId="5" fillId="3" borderId="0" xfId="3" applyNumberFormat="1" applyFont="1" applyFill="1" applyBorder="1" applyAlignment="1" applyProtection="1">
      <alignment horizontal="right" vertical="top"/>
    </xf>
    <xf numFmtId="167" fontId="5" fillId="3" borderId="0" xfId="3" applyNumberFormat="1" applyFont="1" applyFill="1" applyBorder="1" applyAlignment="1" applyProtection="1">
      <alignment horizontal="right" vertical="top"/>
    </xf>
    <xf numFmtId="165" fontId="5" fillId="3" borderId="0" xfId="3" applyNumberFormat="1" applyFont="1" applyFill="1" applyBorder="1" applyAlignment="1" applyProtection="1">
      <alignment horizontal="right" vertical="top"/>
    </xf>
    <xf numFmtId="0" fontId="9" fillId="3" borderId="0" xfId="0" applyNumberFormat="1" applyFont="1" applyFill="1" applyBorder="1" applyAlignment="1" applyProtection="1"/>
    <xf numFmtId="166" fontId="6" fillId="3" borderId="0" xfId="3" applyNumberFormat="1" applyFont="1" applyFill="1" applyBorder="1" applyAlignment="1" applyProtection="1">
      <alignment vertical="top"/>
    </xf>
    <xf numFmtId="167" fontId="6" fillId="3" borderId="0" xfId="3" applyNumberFormat="1" applyFont="1" applyFill="1" applyBorder="1" applyAlignment="1" applyProtection="1">
      <alignment vertical="top"/>
    </xf>
    <xf numFmtId="165" fontId="6" fillId="3" borderId="0" xfId="3" applyNumberFormat="1" applyFont="1" applyFill="1" applyBorder="1" applyAlignment="1" applyProtection="1">
      <alignment vertical="top"/>
    </xf>
    <xf numFmtId="166" fontId="9" fillId="3" borderId="0" xfId="3" applyNumberFormat="1" applyFont="1" applyFill="1" applyBorder="1" applyAlignment="1" applyProtection="1">
      <alignment vertical="top"/>
    </xf>
    <xf numFmtId="0" fontId="5" fillId="3" borderId="0" xfId="0" applyNumberFormat="1" applyFont="1" applyFill="1" applyBorder="1" applyAlignment="1" applyProtection="1">
      <alignment horizontal="left"/>
    </xf>
    <xf numFmtId="167" fontId="5" fillId="3" borderId="0" xfId="3" applyNumberFormat="1" applyFont="1" applyFill="1" applyBorder="1" applyAlignment="1" applyProtection="1">
      <alignment vertical="top"/>
    </xf>
    <xf numFmtId="165" fontId="5" fillId="3" borderId="0" xfId="3" applyNumberFormat="1" applyFont="1" applyFill="1" applyBorder="1" applyAlignment="1" applyProtection="1">
      <alignment vertical="top"/>
    </xf>
    <xf numFmtId="0" fontId="5" fillId="3" borderId="0" xfId="0" applyNumberFormat="1" applyFont="1" applyFill="1" applyBorder="1" applyAlignment="1" applyProtection="1">
      <alignment horizontal="left" vertical="top"/>
    </xf>
    <xf numFmtId="0" fontId="5" fillId="3" borderId="0" xfId="0" applyNumberFormat="1" applyFont="1" applyFill="1" applyBorder="1" applyAlignment="1" applyProtection="1">
      <alignment horizontal="left" vertical="top" wrapText="1"/>
    </xf>
    <xf numFmtId="0" fontId="5" fillId="3" borderId="2" xfId="0" applyNumberFormat="1" applyFont="1" applyFill="1" applyBorder="1" applyAlignment="1" applyProtection="1"/>
    <xf numFmtId="0" fontId="6" fillId="3" borderId="2" xfId="0" applyNumberFormat="1" applyFont="1" applyFill="1" applyBorder="1" applyAlignment="1" applyProtection="1"/>
    <xf numFmtId="0" fontId="5" fillId="3" borderId="2" xfId="0" applyNumberFormat="1" applyFont="1" applyFill="1" applyBorder="1" applyAlignment="1" applyProtection="1">
      <alignment vertical="center"/>
    </xf>
    <xf numFmtId="166" fontId="5" fillId="3" borderId="2" xfId="3" applyNumberFormat="1" applyFont="1" applyFill="1" applyBorder="1" applyAlignment="1" applyProtection="1">
      <alignment vertical="top"/>
    </xf>
    <xf numFmtId="166" fontId="5" fillId="3" borderId="2" xfId="3" applyNumberFormat="1" applyFont="1" applyFill="1" applyBorder="1" applyAlignment="1" applyProtection="1">
      <alignment horizontal="right" vertical="top"/>
    </xf>
    <xf numFmtId="167" fontId="5" fillId="3" borderId="2" xfId="3" applyNumberFormat="1" applyFont="1" applyFill="1" applyBorder="1" applyAlignment="1" applyProtection="1">
      <alignment horizontal="right" vertical="top"/>
    </xf>
    <xf numFmtId="165" fontId="5" fillId="3" borderId="2" xfId="3" applyNumberFormat="1" applyFont="1" applyFill="1" applyBorder="1" applyAlignment="1" applyProtection="1">
      <alignment horizontal="right" vertical="top"/>
    </xf>
    <xf numFmtId="0" fontId="6" fillId="3" borderId="0" xfId="0" applyNumberFormat="1" applyFont="1" applyFill="1" applyBorder="1" applyAlignment="1" applyProtection="1">
      <alignment vertical="center" wrapText="1"/>
    </xf>
    <xf numFmtId="43" fontId="5" fillId="3" borderId="0" xfId="0" applyNumberFormat="1" applyFont="1" applyFill="1" applyBorder="1" applyAlignment="1" applyProtection="1"/>
    <xf numFmtId="0" fontId="10" fillId="0" borderId="0" xfId="0" applyNumberFormat="1" applyFont="1" applyFill="1" applyBorder="1" applyAlignment="1" applyProtection="1">
      <alignment vertical="center"/>
    </xf>
    <xf numFmtId="1" fontId="5" fillId="3" borderId="0" xfId="0" applyNumberFormat="1" applyFont="1" applyFill="1" applyBorder="1" applyAlignment="1" applyProtection="1"/>
    <xf numFmtId="43" fontId="11" fillId="3" borderId="0" xfId="0" applyNumberFormat="1" applyFont="1" applyFill="1" applyBorder="1" applyAlignment="1" applyProtection="1"/>
    <xf numFmtId="0" fontId="36" fillId="0" borderId="0" xfId="0" applyFont="1"/>
    <xf numFmtId="0" fontId="12" fillId="0" borderId="0" xfId="0" applyFont="1" applyFill="1" applyBorder="1" applyAlignment="1">
      <alignment horizontal="center"/>
    </xf>
    <xf numFmtId="0" fontId="12" fillId="0" borderId="0" xfId="0" applyFont="1" applyFill="1" applyBorder="1" applyAlignment="1"/>
    <xf numFmtId="0" fontId="12" fillId="0" borderId="0" xfId="0" applyFont="1" applyFill="1" applyBorder="1" applyAlignment="1">
      <alignment horizontal="center" vertical="center"/>
    </xf>
    <xf numFmtId="0" fontId="12" fillId="0" borderId="0"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13" fillId="0" borderId="2" xfId="0" applyFont="1" applyFill="1" applyBorder="1" applyAlignment="1">
      <alignment horizontal="center" vertical="center"/>
    </xf>
    <xf numFmtId="0" fontId="14" fillId="0" borderId="0" xfId="0" applyFont="1" applyBorder="1" applyAlignment="1">
      <alignment horizontal="center" vertical="center"/>
    </xf>
    <xf numFmtId="168" fontId="14" fillId="0" borderId="0" xfId="2" applyNumberFormat="1" applyFont="1" applyFill="1" applyBorder="1" applyAlignment="1">
      <alignment horizontal="right" vertical="center" wrapText="1"/>
    </xf>
    <xf numFmtId="169" fontId="14" fillId="0" borderId="0" xfId="2" applyNumberFormat="1" applyFont="1" applyFill="1" applyBorder="1" applyAlignment="1">
      <alignment horizontal="center" vertical="center" wrapText="1"/>
    </xf>
    <xf numFmtId="168" fontId="14" fillId="0" borderId="0" xfId="2" applyNumberFormat="1" applyFont="1" applyFill="1" applyBorder="1" applyAlignment="1">
      <alignment horizontal="center" vertical="center" wrapText="1"/>
    </xf>
    <xf numFmtId="0" fontId="14" fillId="4" borderId="0" xfId="0" applyFont="1" applyFill="1" applyBorder="1" applyAlignment="1">
      <alignment vertical="center"/>
    </xf>
    <xf numFmtId="168" fontId="14" fillId="4" borderId="0" xfId="2" applyNumberFormat="1" applyFont="1" applyFill="1" applyBorder="1" applyAlignment="1">
      <alignment horizontal="right" vertical="center" wrapText="1"/>
    </xf>
    <xf numFmtId="169" fontId="14" fillId="4" borderId="0" xfId="2" applyNumberFormat="1" applyFont="1" applyFill="1" applyBorder="1" applyAlignment="1">
      <alignment horizontal="center" vertical="center" wrapText="1"/>
    </xf>
    <xf numFmtId="168" fontId="14" fillId="4" borderId="0" xfId="2" applyNumberFormat="1" applyFont="1" applyFill="1" applyBorder="1" applyAlignment="1">
      <alignment horizontal="center" vertical="center" wrapText="1"/>
    </xf>
    <xf numFmtId="0" fontId="13" fillId="0" borderId="0" xfId="0" applyFont="1" applyBorder="1" applyAlignment="1">
      <alignment horizontal="left" vertical="center"/>
    </xf>
    <xf numFmtId="168" fontId="13" fillId="0" borderId="0" xfId="2" applyNumberFormat="1" applyFont="1" applyFill="1" applyBorder="1" applyAlignment="1">
      <alignment horizontal="right" vertical="center" wrapText="1"/>
    </xf>
    <xf numFmtId="169" fontId="13" fillId="0" borderId="0" xfId="2" applyNumberFormat="1" applyFont="1" applyFill="1" applyBorder="1" applyAlignment="1">
      <alignment horizontal="center" vertical="center" wrapText="1"/>
    </xf>
    <xf numFmtId="168" fontId="13" fillId="0" borderId="0" xfId="2" applyNumberFormat="1" applyFont="1" applyFill="1" applyBorder="1" applyAlignment="1">
      <alignment horizontal="center" vertical="center" wrapText="1"/>
    </xf>
    <xf numFmtId="0" fontId="13" fillId="0" borderId="0" xfId="0" applyFont="1" applyFill="1" applyBorder="1" applyAlignment="1">
      <alignment horizontal="left" vertical="center"/>
    </xf>
    <xf numFmtId="0" fontId="13" fillId="0" borderId="0" xfId="0" applyFont="1" applyFill="1" applyBorder="1" applyAlignment="1">
      <alignment vertical="center"/>
    </xf>
    <xf numFmtId="0" fontId="37" fillId="0" borderId="0" xfId="0" applyFont="1" applyFill="1" applyBorder="1" applyAlignment="1"/>
    <xf numFmtId="0" fontId="13" fillId="0" borderId="0" xfId="0" applyFont="1" applyFill="1" applyBorder="1" applyAlignment="1">
      <alignment horizontal="left" vertical="top"/>
    </xf>
    <xf numFmtId="0" fontId="13" fillId="0" borderId="0" xfId="0" applyFont="1" applyFill="1" applyBorder="1" applyAlignment="1">
      <alignment vertical="center" wrapText="1"/>
    </xf>
    <xf numFmtId="0" fontId="37" fillId="0" borderId="0" xfId="0" applyFont="1" applyBorder="1"/>
    <xf numFmtId="0" fontId="37" fillId="0" borderId="0" xfId="0" applyFont="1" applyFill="1" applyBorder="1" applyAlignment="1">
      <alignment horizontal="left"/>
    </xf>
    <xf numFmtId="0" fontId="13" fillId="0" borderId="2" xfId="0" applyFont="1" applyFill="1" applyBorder="1" applyAlignment="1">
      <alignment horizontal="left" vertical="center"/>
    </xf>
    <xf numFmtId="0" fontId="13" fillId="0" borderId="2" xfId="0" applyFont="1" applyFill="1" applyBorder="1" applyAlignment="1">
      <alignment vertical="center"/>
    </xf>
    <xf numFmtId="168" fontId="13" fillId="0" borderId="2" xfId="2" applyNumberFormat="1" applyFont="1" applyFill="1" applyBorder="1" applyAlignment="1">
      <alignment horizontal="right" vertical="center" wrapText="1"/>
    </xf>
    <xf numFmtId="169" fontId="13" fillId="0" borderId="2" xfId="2" applyNumberFormat="1" applyFont="1" applyFill="1" applyBorder="1" applyAlignment="1">
      <alignment horizontal="center" vertical="center" wrapText="1"/>
    </xf>
    <xf numFmtId="168" fontId="13" fillId="0" borderId="2" xfId="2" applyNumberFormat="1" applyFont="1" applyFill="1" applyBorder="1" applyAlignment="1">
      <alignment horizontal="center" vertical="center" wrapText="1"/>
    </xf>
    <xf numFmtId="0" fontId="38" fillId="0" borderId="0" xfId="0" applyFont="1" applyAlignment="1">
      <alignment horizontal="left" vertical="center"/>
    </xf>
    <xf numFmtId="0" fontId="34" fillId="0" borderId="0" xfId="0" applyFont="1"/>
    <xf numFmtId="0" fontId="37" fillId="0" borderId="1" xfId="0" applyFont="1" applyFill="1" applyBorder="1" applyAlignment="1">
      <alignment horizontal="centerContinuous" vertical="top"/>
    </xf>
    <xf numFmtId="165" fontId="37" fillId="0" borderId="1" xfId="0" applyNumberFormat="1" applyFont="1" applyFill="1" applyBorder="1" applyAlignment="1">
      <alignment horizontal="centerContinuous" vertical="top"/>
    </xf>
    <xf numFmtId="0" fontId="37" fillId="0" borderId="0" xfId="0" applyFont="1" applyFill="1" applyBorder="1" applyAlignment="1">
      <alignment horizontal="centerContinuous" vertical="top"/>
    </xf>
    <xf numFmtId="165" fontId="37" fillId="0" borderId="5" xfId="0" applyNumberFormat="1" applyFont="1" applyFill="1" applyBorder="1" applyAlignment="1">
      <alignment horizontal="centerContinuous" vertical="top"/>
    </xf>
    <xf numFmtId="0" fontId="37" fillId="0" borderId="0" xfId="0" applyFont="1" applyFill="1" applyBorder="1" applyAlignment="1">
      <alignment horizontal="center" vertical="top" wrapText="1"/>
    </xf>
    <xf numFmtId="165" fontId="37" fillId="0" borderId="0" xfId="0" applyNumberFormat="1" applyFont="1" applyFill="1" applyBorder="1" applyAlignment="1">
      <alignment horizontal="center" vertical="top" wrapText="1"/>
    </xf>
    <xf numFmtId="0" fontId="37" fillId="0" borderId="2" xfId="0" applyFont="1" applyFill="1" applyBorder="1" applyAlignment="1">
      <alignment horizontal="center" vertical="top" wrapText="1"/>
    </xf>
    <xf numFmtId="0" fontId="37" fillId="0" borderId="2" xfId="0" applyFont="1" applyFill="1" applyBorder="1" applyAlignment="1">
      <alignment horizontal="center" vertical="top"/>
    </xf>
    <xf numFmtId="165" fontId="37" fillId="0" borderId="2" xfId="0" applyNumberFormat="1" applyFont="1" applyFill="1" applyBorder="1" applyAlignment="1">
      <alignment horizontal="center" vertical="top"/>
    </xf>
    <xf numFmtId="0" fontId="14" fillId="0" borderId="3" xfId="12" applyFont="1" applyFill="1" applyBorder="1" applyAlignment="1">
      <alignment vertical="top"/>
    </xf>
    <xf numFmtId="0" fontId="14" fillId="0" borderId="3" xfId="12" applyFont="1" applyFill="1" applyBorder="1" applyAlignment="1">
      <alignment vertical="top" wrapText="1"/>
    </xf>
    <xf numFmtId="3" fontId="14" fillId="0" borderId="0" xfId="6" applyNumberFormat="1" applyFont="1" applyFill="1" applyBorder="1" applyAlignment="1">
      <alignment vertical="top" wrapText="1"/>
    </xf>
    <xf numFmtId="165" fontId="39" fillId="0" borderId="0" xfId="0" applyNumberFormat="1" applyFont="1" applyFill="1" applyBorder="1" applyAlignment="1">
      <alignment horizontal="right" vertical="top"/>
    </xf>
    <xf numFmtId="0" fontId="14" fillId="0" borderId="0" xfId="12" applyFont="1" applyFill="1" applyBorder="1" applyAlignment="1">
      <alignment vertical="top"/>
    </xf>
    <xf numFmtId="0" fontId="14" fillId="0" borderId="0" xfId="12" applyFont="1" applyFill="1" applyBorder="1" applyAlignment="1">
      <alignment vertical="top" wrapText="1"/>
    </xf>
    <xf numFmtId="0" fontId="13" fillId="0" borderId="0" xfId="12" applyFont="1" applyFill="1" applyBorder="1" applyAlignment="1">
      <alignment vertical="top"/>
    </xf>
    <xf numFmtId="0" fontId="13" fillId="0" borderId="0" xfId="12" applyFont="1" applyFill="1" applyBorder="1" applyAlignment="1">
      <alignment vertical="top" wrapText="1"/>
    </xf>
    <xf numFmtId="3" fontId="13" fillId="0" borderId="0" xfId="6" applyNumberFormat="1" applyFont="1" applyFill="1" applyBorder="1" applyAlignment="1">
      <alignment vertical="top" wrapText="1"/>
    </xf>
    <xf numFmtId="165" fontId="37" fillId="0" borderId="0" xfId="0" applyNumberFormat="1" applyFont="1" applyFill="1" applyBorder="1" applyAlignment="1">
      <alignment horizontal="right" vertical="top"/>
    </xf>
    <xf numFmtId="0" fontId="40" fillId="0" borderId="0" xfId="12" applyFont="1" applyFill="1" applyBorder="1" applyAlignment="1">
      <alignment vertical="top"/>
    </xf>
    <xf numFmtId="3" fontId="13" fillId="0" borderId="0" xfId="4" applyNumberFormat="1" applyFont="1" applyFill="1" applyBorder="1" applyAlignment="1">
      <alignment vertical="top"/>
    </xf>
    <xf numFmtId="3" fontId="37" fillId="0" borderId="0" xfId="2" applyNumberFormat="1" applyFont="1" applyFill="1" applyBorder="1" applyAlignment="1">
      <alignment vertical="top"/>
    </xf>
    <xf numFmtId="0" fontId="13" fillId="0" borderId="0" xfId="12" applyFont="1" applyFill="1" applyBorder="1" applyAlignment="1">
      <alignment horizontal="left" vertical="top" wrapText="1"/>
    </xf>
    <xf numFmtId="3" fontId="37" fillId="0" borderId="0" xfId="0" applyNumberFormat="1" applyFont="1" applyFill="1" applyBorder="1" applyAlignment="1">
      <alignment vertical="top"/>
    </xf>
    <xf numFmtId="165" fontId="14" fillId="0" borderId="0" xfId="6" applyNumberFormat="1" applyFont="1" applyFill="1" applyBorder="1" applyAlignment="1">
      <alignment horizontal="right" vertical="top" wrapText="1"/>
    </xf>
    <xf numFmtId="0" fontId="41" fillId="0" borderId="0" xfId="12" applyFont="1" applyFill="1" applyBorder="1" applyAlignment="1">
      <alignment vertical="top"/>
    </xf>
    <xf numFmtId="3" fontId="37" fillId="0" borderId="0" xfId="4" applyNumberFormat="1" applyFont="1" applyFill="1" applyBorder="1" applyAlignment="1">
      <alignment vertical="top"/>
    </xf>
    <xf numFmtId="3" fontId="14" fillId="0" borderId="0" xfId="2" applyNumberFormat="1" applyFont="1" applyFill="1" applyBorder="1" applyAlignment="1">
      <alignment vertical="top" wrapText="1"/>
    </xf>
    <xf numFmtId="3" fontId="14" fillId="0" borderId="0" xfId="4" applyNumberFormat="1" applyFont="1" applyFill="1" applyBorder="1" applyAlignment="1">
      <alignment vertical="top"/>
    </xf>
    <xf numFmtId="3" fontId="13" fillId="0" borderId="0" xfId="2" applyNumberFormat="1" applyFont="1" applyFill="1" applyBorder="1" applyAlignment="1">
      <alignment vertical="top" wrapText="1"/>
    </xf>
    <xf numFmtId="0" fontId="14" fillId="0" borderId="0" xfId="0" applyFont="1" applyFill="1" applyBorder="1" applyAlignment="1">
      <alignment vertical="top"/>
    </xf>
    <xf numFmtId="0" fontId="37" fillId="0" borderId="0" xfId="0" applyFont="1" applyFill="1" applyBorder="1" applyAlignment="1">
      <alignment vertical="top" wrapText="1"/>
    </xf>
    <xf numFmtId="0" fontId="37" fillId="0" borderId="0" xfId="0" applyFont="1" applyFill="1" applyBorder="1" applyAlignment="1">
      <alignment horizontal="left" vertical="top" wrapText="1"/>
    </xf>
    <xf numFmtId="3" fontId="39" fillId="0" borderId="0" xfId="0" applyNumberFormat="1" applyFont="1" applyFill="1" applyBorder="1" applyAlignment="1">
      <alignment vertical="top"/>
    </xf>
    <xf numFmtId="0" fontId="13" fillId="0" borderId="0" xfId="0" applyFont="1" applyFill="1" applyBorder="1" applyAlignment="1">
      <alignment vertical="top"/>
    </xf>
    <xf numFmtId="3" fontId="13" fillId="0" borderId="0" xfId="11" applyNumberFormat="1" applyFont="1" applyFill="1" applyBorder="1" applyAlignment="1">
      <alignment vertical="top"/>
    </xf>
    <xf numFmtId="0" fontId="14" fillId="0" borderId="0" xfId="0" applyFont="1" applyFill="1" applyBorder="1" applyAlignment="1">
      <alignment horizontal="left" vertical="top"/>
    </xf>
    <xf numFmtId="0" fontId="14" fillId="0" borderId="2" xfId="0" applyFont="1" applyFill="1" applyBorder="1" applyAlignment="1">
      <alignment vertical="top"/>
    </xf>
    <xf numFmtId="0" fontId="37" fillId="0" borderId="2" xfId="0" applyFont="1" applyFill="1" applyBorder="1" applyAlignment="1">
      <alignment vertical="top" wrapText="1"/>
    </xf>
    <xf numFmtId="3" fontId="37" fillId="0" borderId="2" xfId="0" applyNumberFormat="1" applyFont="1" applyFill="1" applyBorder="1" applyAlignment="1">
      <alignment vertical="top"/>
    </xf>
    <xf numFmtId="3" fontId="37" fillId="0" borderId="2" xfId="2" applyNumberFormat="1" applyFont="1" applyFill="1" applyBorder="1" applyAlignment="1">
      <alignment vertical="top"/>
    </xf>
    <xf numFmtId="165" fontId="37" fillId="0" borderId="2" xfId="0" applyNumberFormat="1" applyFont="1" applyFill="1" applyBorder="1" applyAlignment="1">
      <alignment horizontal="right" vertical="top"/>
    </xf>
    <xf numFmtId="164" fontId="37" fillId="0" borderId="0" xfId="0" applyNumberFormat="1" applyFont="1" applyBorder="1" applyAlignment="1">
      <alignment vertical="top"/>
    </xf>
    <xf numFmtId="0" fontId="37" fillId="0" borderId="0" xfId="0" applyFont="1" applyBorder="1" applyAlignment="1">
      <alignment vertical="top"/>
    </xf>
    <xf numFmtId="0" fontId="37" fillId="0" borderId="0" xfId="0" applyFont="1" applyFill="1" applyBorder="1" applyAlignment="1">
      <alignment horizontal="left" vertical="top"/>
    </xf>
    <xf numFmtId="0" fontId="34" fillId="0" borderId="0" xfId="0" applyFont="1" applyFill="1" applyAlignment="1">
      <alignment vertical="top"/>
    </xf>
    <xf numFmtId="0" fontId="34" fillId="0" borderId="0" xfId="0" applyFont="1" applyFill="1" applyBorder="1" applyAlignment="1">
      <alignment vertical="top" wrapText="1"/>
    </xf>
    <xf numFmtId="0" fontId="34" fillId="0" borderId="0" xfId="0" applyFont="1" applyAlignment="1">
      <alignment vertical="top"/>
    </xf>
    <xf numFmtId="3" fontId="34" fillId="0" borderId="0" xfId="0" applyNumberFormat="1" applyFont="1" applyAlignment="1">
      <alignment vertical="top"/>
    </xf>
    <xf numFmtId="0" fontId="34" fillId="0" borderId="0" xfId="0" applyFont="1" applyAlignment="1">
      <alignment wrapText="1"/>
    </xf>
    <xf numFmtId="0" fontId="12" fillId="0" borderId="1" xfId="0" applyFont="1" applyFill="1" applyBorder="1" applyAlignment="1">
      <alignment horizontal="centerContinuous" vertical="center"/>
    </xf>
    <xf numFmtId="0" fontId="12" fillId="0" borderId="0" xfId="0" applyFont="1" applyFill="1" applyBorder="1" applyAlignment="1">
      <alignment horizontal="centerContinuous" vertical="center"/>
    </xf>
    <xf numFmtId="0" fontId="12" fillId="0" borderId="5" xfId="0" applyFont="1" applyFill="1" applyBorder="1" applyAlignment="1">
      <alignment horizontal="centerContinuous" vertical="center"/>
    </xf>
    <xf numFmtId="0" fontId="12" fillId="0" borderId="2" xfId="0" applyFont="1" applyFill="1" applyBorder="1" applyAlignment="1">
      <alignment horizontal="center" vertical="center" wrapText="1"/>
    </xf>
    <xf numFmtId="0" fontId="12" fillId="0" borderId="2" xfId="0" applyFont="1" applyFill="1" applyBorder="1" applyAlignment="1">
      <alignment horizontal="center" vertical="center"/>
    </xf>
    <xf numFmtId="170" fontId="39" fillId="0" borderId="4" xfId="2" applyNumberFormat="1" applyFont="1" applyBorder="1" applyAlignment="1">
      <alignment vertical="center"/>
    </xf>
    <xf numFmtId="171" fontId="39" fillId="0" borderId="4" xfId="2" applyNumberFormat="1" applyFont="1" applyBorder="1" applyAlignment="1">
      <alignment vertical="center"/>
    </xf>
    <xf numFmtId="168" fontId="39" fillId="0" borderId="4" xfId="2" applyNumberFormat="1" applyFont="1" applyFill="1" applyBorder="1" applyAlignment="1">
      <alignment horizontal="right" vertical="center"/>
    </xf>
    <xf numFmtId="170" fontId="0" fillId="0" borderId="0" xfId="0" applyNumberFormat="1"/>
    <xf numFmtId="170" fontId="39" fillId="4" borderId="0" xfId="2" applyNumberFormat="1" applyFont="1" applyFill="1" applyBorder="1" applyAlignment="1">
      <alignment vertical="center"/>
    </xf>
    <xf numFmtId="171" fontId="39" fillId="4" borderId="0" xfId="2" applyNumberFormat="1" applyFont="1" applyFill="1" applyBorder="1" applyAlignment="1">
      <alignment vertical="center"/>
    </xf>
    <xf numFmtId="168" fontId="39" fillId="4" borderId="0" xfId="2" applyNumberFormat="1" applyFont="1" applyFill="1" applyBorder="1" applyAlignment="1">
      <alignment horizontal="right" vertical="center"/>
    </xf>
    <xf numFmtId="0" fontId="37" fillId="0" borderId="0" xfId="0" applyFont="1" applyBorder="1" applyAlignment="1">
      <alignment horizontal="justify" vertical="center"/>
    </xf>
    <xf numFmtId="170" fontId="37" fillId="0" borderId="0" xfId="2" applyNumberFormat="1" applyFont="1" applyBorder="1" applyAlignment="1">
      <alignment vertical="center"/>
    </xf>
    <xf numFmtId="171" fontId="37" fillId="0" borderId="0" xfId="2" applyNumberFormat="1" applyFont="1" applyBorder="1" applyAlignment="1">
      <alignment vertical="center"/>
    </xf>
    <xf numFmtId="168" fontId="39" fillId="0" borderId="0" xfId="2" applyNumberFormat="1" applyFont="1" applyFill="1" applyBorder="1" applyAlignment="1">
      <alignment horizontal="right" vertical="center"/>
    </xf>
    <xf numFmtId="168" fontId="37" fillId="0" borderId="0" xfId="2" applyNumberFormat="1" applyFont="1" applyFill="1" applyBorder="1" applyAlignment="1">
      <alignment horizontal="right" vertical="center"/>
    </xf>
    <xf numFmtId="0" fontId="14" fillId="0" borderId="0" xfId="0" applyFont="1" applyBorder="1" applyAlignment="1">
      <alignment horizontal="justify" vertical="center"/>
    </xf>
    <xf numFmtId="0" fontId="37" fillId="0" borderId="0" xfId="0" applyFont="1" applyBorder="1" applyAlignment="1">
      <alignment horizontal="justify" vertical="center" wrapText="1"/>
    </xf>
    <xf numFmtId="170" fontId="37" fillId="0" borderId="0" xfId="2" applyNumberFormat="1" applyFont="1" applyFill="1" applyBorder="1" applyAlignment="1">
      <alignment vertical="center"/>
    </xf>
    <xf numFmtId="171" fontId="37" fillId="0" borderId="0" xfId="2" applyNumberFormat="1" applyFont="1" applyFill="1" applyBorder="1" applyAlignment="1">
      <alignment vertical="center"/>
    </xf>
    <xf numFmtId="0" fontId="37" fillId="5" borderId="0" xfId="0" applyFont="1" applyFill="1" applyBorder="1" applyAlignment="1">
      <alignment horizontal="justify" vertical="center" wrapText="1"/>
    </xf>
    <xf numFmtId="170" fontId="37" fillId="5" borderId="0" xfId="2" applyNumberFormat="1" applyFont="1" applyFill="1" applyBorder="1" applyAlignment="1">
      <alignment vertical="center"/>
    </xf>
    <xf numFmtId="0" fontId="39" fillId="0" borderId="0" xfId="0" applyFont="1" applyBorder="1" applyAlignment="1">
      <alignment horizontal="justify" vertical="center"/>
    </xf>
    <xf numFmtId="171" fontId="37" fillId="4" borderId="0" xfId="2" applyNumberFormat="1" applyFont="1" applyFill="1" applyBorder="1" applyAlignment="1">
      <alignment vertical="center"/>
    </xf>
    <xf numFmtId="168" fontId="37" fillId="4" borderId="0" xfId="2" applyNumberFormat="1" applyFont="1" applyFill="1" applyBorder="1" applyAlignment="1">
      <alignment horizontal="right" vertical="center"/>
    </xf>
    <xf numFmtId="0" fontId="14" fillId="0" borderId="2" xfId="0" applyFont="1" applyBorder="1" applyAlignment="1">
      <alignment horizontal="justify" vertical="center"/>
    </xf>
    <xf numFmtId="0" fontId="37" fillId="0" borderId="2" xfId="0" applyFont="1" applyBorder="1" applyAlignment="1">
      <alignment horizontal="justify" vertical="center" wrapText="1"/>
    </xf>
    <xf numFmtId="170" fontId="37" fillId="5" borderId="2" xfId="2" applyNumberFormat="1" applyFont="1" applyFill="1" applyBorder="1" applyAlignment="1">
      <alignment vertical="center"/>
    </xf>
    <xf numFmtId="170" fontId="37" fillId="0" borderId="2" xfId="2" applyNumberFormat="1" applyFont="1" applyFill="1" applyBorder="1" applyAlignment="1">
      <alignment vertical="center"/>
    </xf>
    <xf numFmtId="170" fontId="37" fillId="0" borderId="2" xfId="2" applyNumberFormat="1" applyFont="1" applyBorder="1" applyAlignment="1">
      <alignment vertical="center"/>
    </xf>
    <xf numFmtId="171" fontId="37" fillId="0" borderId="2" xfId="2" applyNumberFormat="1" applyFont="1" applyFill="1" applyBorder="1" applyAlignment="1">
      <alignment vertical="center"/>
    </xf>
    <xf numFmtId="168" fontId="39" fillId="0" borderId="2" xfId="2" applyNumberFormat="1" applyFont="1" applyFill="1" applyBorder="1" applyAlignment="1">
      <alignment horizontal="right" vertical="center"/>
    </xf>
    <xf numFmtId="168" fontId="37" fillId="0" borderId="2" xfId="2" applyNumberFormat="1" applyFont="1" applyFill="1" applyBorder="1" applyAlignment="1">
      <alignment horizontal="right" vertical="center"/>
    </xf>
    <xf numFmtId="0" fontId="34" fillId="0" borderId="0" xfId="10" applyFont="1"/>
    <xf numFmtId="0" fontId="12" fillId="0" borderId="0" xfId="7" applyFont="1" applyFill="1" applyBorder="1" applyAlignment="1">
      <alignment horizontal="center"/>
    </xf>
    <xf numFmtId="0" fontId="12" fillId="0" borderId="0" xfId="7" applyFont="1" applyFill="1" applyBorder="1" applyAlignment="1">
      <alignment horizontal="center" vertical="center"/>
    </xf>
    <xf numFmtId="0" fontId="12" fillId="0" borderId="0" xfId="7" applyFont="1" applyFill="1" applyBorder="1" applyAlignment="1">
      <alignment horizontal="center" vertical="center" wrapText="1"/>
    </xf>
    <xf numFmtId="165" fontId="12" fillId="0" borderId="0" xfId="7" applyNumberFormat="1" applyFont="1" applyFill="1" applyBorder="1" applyAlignment="1">
      <alignment horizontal="center" vertical="center" wrapText="1"/>
    </xf>
    <xf numFmtId="0" fontId="12" fillId="0" borderId="2" xfId="7" applyFont="1" applyFill="1" applyBorder="1" applyAlignment="1">
      <alignment horizontal="center" vertical="center" wrapText="1"/>
    </xf>
    <xf numFmtId="0" fontId="12" fillId="0" borderId="2" xfId="7" applyFont="1" applyFill="1" applyBorder="1" applyAlignment="1">
      <alignment horizontal="center"/>
    </xf>
    <xf numFmtId="165" fontId="12" fillId="0" borderId="2" xfId="7" applyNumberFormat="1" applyFont="1" applyFill="1" applyBorder="1" applyAlignment="1">
      <alignment horizontal="center"/>
    </xf>
    <xf numFmtId="0" fontId="20" fillId="0" borderId="0" xfId="12" applyFont="1" applyFill="1" applyBorder="1" applyAlignment="1">
      <alignment horizontal="left" vertical="top"/>
    </xf>
    <xf numFmtId="0" fontId="20" fillId="0" borderId="0" xfId="12" applyFont="1" applyFill="1" applyBorder="1" applyAlignment="1">
      <alignment vertical="top"/>
    </xf>
    <xf numFmtId="3" fontId="20" fillId="0" borderId="0" xfId="8" applyNumberFormat="1" applyFont="1" applyFill="1" applyBorder="1" applyAlignment="1">
      <alignment vertical="center" wrapText="1"/>
    </xf>
    <xf numFmtId="166" fontId="20" fillId="0" borderId="0" xfId="8" applyNumberFormat="1" applyFont="1" applyFill="1" applyBorder="1" applyAlignment="1">
      <alignment horizontal="right" vertical="center" wrapText="1"/>
    </xf>
    <xf numFmtId="165" fontId="20" fillId="0" borderId="0" xfId="7" applyNumberFormat="1" applyFont="1" applyFill="1" applyBorder="1" applyAlignment="1">
      <alignment horizontal="right" vertical="top"/>
    </xf>
    <xf numFmtId="3" fontId="34" fillId="0" borderId="0" xfId="10" applyNumberFormat="1" applyFont="1"/>
    <xf numFmtId="3" fontId="20" fillId="0" borderId="0" xfId="5" applyNumberFormat="1" applyFont="1" applyFill="1" applyBorder="1" applyAlignment="1">
      <alignment vertical="top" wrapText="1"/>
    </xf>
    <xf numFmtId="166" fontId="20" fillId="0" borderId="0" xfId="5" applyNumberFormat="1" applyFont="1" applyFill="1" applyBorder="1" applyAlignment="1">
      <alignment horizontal="right" vertical="top"/>
    </xf>
    <xf numFmtId="166" fontId="20" fillId="0" borderId="0" xfId="5" applyNumberFormat="1" applyFont="1" applyFill="1" applyBorder="1" applyAlignment="1">
      <alignment horizontal="right" vertical="top" wrapText="1"/>
    </xf>
    <xf numFmtId="0" fontId="12" fillId="0" borderId="0" xfId="12" applyFont="1" applyFill="1" applyBorder="1" applyAlignment="1">
      <alignment horizontal="left" vertical="top"/>
    </xf>
    <xf numFmtId="0" fontId="12" fillId="0" borderId="0" xfId="12" applyFont="1" applyFill="1" applyBorder="1" applyAlignment="1">
      <alignment vertical="top" wrapText="1"/>
    </xf>
    <xf numFmtId="3" fontId="12" fillId="0" borderId="0" xfId="4" applyNumberFormat="1" applyFont="1" applyFill="1" applyBorder="1" applyAlignment="1">
      <alignment vertical="top"/>
    </xf>
    <xf numFmtId="166" fontId="12" fillId="0" borderId="0" xfId="5" applyNumberFormat="1" applyFont="1" applyFill="1" applyBorder="1" applyAlignment="1">
      <alignment horizontal="right" vertical="top"/>
    </xf>
    <xf numFmtId="165" fontId="12" fillId="0" borderId="0" xfId="7" applyNumberFormat="1" applyFont="1" applyFill="1" applyBorder="1" applyAlignment="1">
      <alignment horizontal="right" vertical="top"/>
    </xf>
    <xf numFmtId="166" fontId="20" fillId="0" borderId="0" xfId="5" applyNumberFormat="1" applyFont="1" applyFill="1" applyBorder="1" applyAlignment="1">
      <alignment vertical="top" wrapText="1"/>
    </xf>
    <xf numFmtId="3" fontId="12" fillId="5" borderId="0" xfId="4" applyNumberFormat="1" applyFont="1" applyFill="1" applyBorder="1" applyAlignment="1">
      <alignment vertical="top"/>
    </xf>
    <xf numFmtId="0" fontId="12" fillId="0" borderId="2" xfId="12" applyFont="1" applyFill="1" applyBorder="1" applyAlignment="1">
      <alignment horizontal="left" vertical="top"/>
    </xf>
    <xf numFmtId="0" fontId="12" fillId="0" borderId="2" xfId="12" applyFont="1" applyFill="1" applyBorder="1" applyAlignment="1">
      <alignment vertical="top" wrapText="1"/>
    </xf>
    <xf numFmtId="3" fontId="12" fillId="0" borderId="2" xfId="4" applyNumberFormat="1" applyFont="1" applyFill="1" applyBorder="1" applyAlignment="1">
      <alignment vertical="top"/>
    </xf>
    <xf numFmtId="166" fontId="12" fillId="0" borderId="2" xfId="5" applyNumberFormat="1" applyFont="1" applyFill="1" applyBorder="1" applyAlignment="1">
      <alignment horizontal="right" vertical="top"/>
    </xf>
    <xf numFmtId="0" fontId="12" fillId="0" borderId="0" xfId="10" applyFont="1" applyFill="1" applyAlignment="1">
      <alignment horizontal="left" vertical="top"/>
    </xf>
    <xf numFmtId="0" fontId="12" fillId="0" borderId="0" xfId="7" applyFont="1" applyFill="1" applyBorder="1"/>
    <xf numFmtId="3" fontId="12" fillId="0" borderId="0" xfId="7" applyNumberFormat="1" applyFont="1" applyFill="1" applyBorder="1"/>
    <xf numFmtId="3" fontId="12" fillId="0" borderId="0" xfId="5" applyNumberFormat="1" applyFont="1" applyFill="1" applyBorder="1"/>
    <xf numFmtId="165" fontId="12" fillId="0" borderId="0" xfId="7" applyNumberFormat="1" applyFont="1" applyFill="1" applyBorder="1" applyAlignment="1">
      <alignment horizontal="right"/>
    </xf>
    <xf numFmtId="0" fontId="5" fillId="0" borderId="0" xfId="6" applyFont="1"/>
    <xf numFmtId="0" fontId="12" fillId="0" borderId="0" xfId="6" applyFont="1" applyFill="1" applyBorder="1" applyAlignment="1">
      <alignment vertical="center"/>
    </xf>
    <xf numFmtId="0" fontId="12" fillId="0" borderId="0" xfId="6" applyFont="1" applyFill="1" applyBorder="1" applyAlignment="1">
      <alignment horizontal="center" vertical="center" wrapText="1"/>
    </xf>
    <xf numFmtId="49" fontId="12" fillId="0" borderId="2" xfId="6" quotePrefix="1" applyNumberFormat="1" applyFont="1" applyFill="1" applyBorder="1" applyAlignment="1">
      <alignment horizontal="center" vertical="center" wrapText="1"/>
    </xf>
    <xf numFmtId="0" fontId="12" fillId="0" borderId="2" xfId="6" applyFont="1" applyFill="1" applyBorder="1" applyAlignment="1">
      <alignment horizontal="center" vertical="center" wrapText="1"/>
    </xf>
    <xf numFmtId="0" fontId="42" fillId="5" borderId="0" xfId="1" applyFont="1" applyFill="1" applyBorder="1" applyAlignment="1" applyProtection="1">
      <alignment horizontal="center" vertical="center"/>
    </xf>
    <xf numFmtId="0" fontId="20" fillId="5" borderId="0" xfId="1" applyFont="1" applyFill="1" applyBorder="1" applyAlignment="1" applyProtection="1">
      <alignment vertical="center" wrapText="1"/>
    </xf>
    <xf numFmtId="170" fontId="43" fillId="0" borderId="0" xfId="2" applyNumberFormat="1" applyFont="1" applyBorder="1"/>
    <xf numFmtId="171" fontId="43" fillId="0" borderId="0" xfId="2" applyNumberFormat="1" applyFont="1" applyBorder="1"/>
    <xf numFmtId="166" fontId="20" fillId="0" borderId="0" xfId="2" applyNumberFormat="1" applyFont="1" applyFill="1" applyBorder="1" applyAlignment="1">
      <alignment vertical="center"/>
    </xf>
    <xf numFmtId="167" fontId="5" fillId="0" borderId="0" xfId="2" applyNumberFormat="1" applyFont="1"/>
    <xf numFmtId="166" fontId="5" fillId="0" borderId="0" xfId="6" applyNumberFormat="1" applyFont="1"/>
    <xf numFmtId="1" fontId="43" fillId="4" borderId="0" xfId="6" applyNumberFormat="1" applyFont="1" applyFill="1" applyBorder="1" applyAlignment="1">
      <alignment horizontal="center" vertical="center"/>
    </xf>
    <xf numFmtId="0" fontId="43" fillId="4" borderId="0" xfId="6" applyFont="1" applyFill="1" applyBorder="1" applyAlignment="1">
      <alignment vertical="center" wrapText="1"/>
    </xf>
    <xf numFmtId="170" fontId="43" fillId="4" borderId="0" xfId="2" applyNumberFormat="1" applyFont="1" applyFill="1" applyBorder="1"/>
    <xf numFmtId="171" fontId="43" fillId="4" borderId="0" xfId="2" applyNumberFormat="1" applyFont="1" applyFill="1" applyBorder="1"/>
    <xf numFmtId="166" fontId="20" fillId="4" borderId="0" xfId="2" applyNumberFormat="1" applyFont="1" applyFill="1" applyBorder="1" applyAlignment="1">
      <alignment vertical="center"/>
    </xf>
    <xf numFmtId="0" fontId="44" fillId="0" borderId="0" xfId="6" applyFont="1" applyFill="1" applyBorder="1" applyAlignment="1">
      <alignment horizontal="center" vertical="center"/>
    </xf>
    <xf numFmtId="0" fontId="44" fillId="0" borderId="0" xfId="6" applyFont="1" applyFill="1" applyBorder="1" applyAlignment="1">
      <alignment vertical="center" wrapText="1"/>
    </xf>
    <xf numFmtId="170" fontId="44" fillId="0" borderId="0" xfId="2" applyNumberFormat="1" applyFont="1" applyBorder="1"/>
    <xf numFmtId="171" fontId="44" fillId="0" borderId="0" xfId="2" applyNumberFormat="1" applyFont="1" applyBorder="1"/>
    <xf numFmtId="166" fontId="12" fillId="0" borderId="0" xfId="2" applyNumberFormat="1" applyFont="1" applyFill="1" applyBorder="1" applyAlignment="1">
      <alignment vertical="center"/>
    </xf>
    <xf numFmtId="166" fontId="12" fillId="0" borderId="0" xfId="2" applyNumberFormat="1" applyFont="1" applyFill="1" applyBorder="1" applyAlignment="1">
      <alignment horizontal="right" vertical="center"/>
    </xf>
    <xf numFmtId="0" fontId="43" fillId="4" borderId="0" xfId="6" applyFont="1" applyFill="1" applyBorder="1" applyAlignment="1">
      <alignment horizontal="center" vertical="center"/>
    </xf>
    <xf numFmtId="0" fontId="20" fillId="4" borderId="0" xfId="9" applyFont="1" applyFill="1" applyBorder="1" applyAlignment="1">
      <alignment horizontal="left" vertical="center" wrapText="1"/>
    </xf>
    <xf numFmtId="0" fontId="12" fillId="0" borderId="0" xfId="9" applyFont="1" applyFill="1" applyBorder="1" applyAlignment="1">
      <alignment horizontal="center" vertical="center"/>
    </xf>
    <xf numFmtId="170" fontId="12" fillId="0" borderId="0" xfId="2" applyNumberFormat="1" applyFont="1" applyBorder="1"/>
    <xf numFmtId="171" fontId="12" fillId="0" borderId="0" xfId="2" applyNumberFormat="1" applyFont="1" applyBorder="1"/>
    <xf numFmtId="0" fontId="43" fillId="4" borderId="0" xfId="9" applyFont="1" applyFill="1" applyBorder="1" applyAlignment="1">
      <alignment vertical="center" wrapText="1"/>
    </xf>
    <xf numFmtId="0" fontId="12" fillId="0" borderId="0" xfId="6" applyFont="1" applyFill="1" applyBorder="1" applyAlignment="1">
      <alignment vertical="center" wrapText="1"/>
    </xf>
    <xf numFmtId="166" fontId="12" fillId="4" borderId="0" xfId="2" applyNumberFormat="1" applyFont="1" applyFill="1" applyBorder="1" applyAlignment="1">
      <alignment vertical="center"/>
    </xf>
    <xf numFmtId="166" fontId="12" fillId="4" borderId="0" xfId="2" applyNumberFormat="1" applyFont="1" applyFill="1" applyBorder="1" applyAlignment="1">
      <alignment horizontal="right" vertical="center"/>
    </xf>
    <xf numFmtId="170" fontId="12" fillId="0" borderId="0" xfId="2" applyNumberFormat="1" applyFont="1" applyFill="1" applyBorder="1"/>
    <xf numFmtId="171" fontId="12" fillId="0" borderId="0" xfId="2" applyNumberFormat="1" applyFont="1" applyFill="1" applyBorder="1"/>
    <xf numFmtId="0" fontId="44" fillId="0" borderId="2" xfId="6" applyFont="1" applyFill="1" applyBorder="1" applyAlignment="1">
      <alignment horizontal="center" vertical="center"/>
    </xf>
    <xf numFmtId="0" fontId="44" fillId="0" borderId="2" xfId="6" applyFont="1" applyFill="1" applyBorder="1" applyAlignment="1">
      <alignment vertical="center" wrapText="1"/>
    </xf>
    <xf numFmtId="170" fontId="12" fillId="0" borderId="2" xfId="2" applyNumberFormat="1" applyFont="1" applyBorder="1" applyAlignment="1">
      <alignment vertical="center"/>
    </xf>
    <xf numFmtId="171" fontId="12" fillId="0" borderId="2" xfId="2" applyNumberFormat="1" applyFont="1" applyBorder="1" applyAlignment="1">
      <alignment vertical="center"/>
    </xf>
    <xf numFmtId="166" fontId="12" fillId="0" borderId="2" xfId="2" applyNumberFormat="1" applyFont="1" applyFill="1" applyBorder="1" applyAlignment="1">
      <alignment vertical="center"/>
    </xf>
    <xf numFmtId="166" fontId="12" fillId="0" borderId="2" xfId="2" applyNumberFormat="1" applyFont="1" applyFill="1" applyBorder="1" applyAlignment="1">
      <alignment horizontal="right" vertical="center"/>
    </xf>
    <xf numFmtId="0" fontId="5" fillId="0" borderId="0" xfId="6" applyFont="1" applyAlignment="1">
      <alignment horizontal="center"/>
    </xf>
    <xf numFmtId="0" fontId="5" fillId="0" borderId="0" xfId="6" applyFont="1" applyAlignment="1">
      <alignment wrapText="1"/>
    </xf>
    <xf numFmtId="0" fontId="20" fillId="0" borderId="1" xfId="0" applyFont="1" applyFill="1" applyBorder="1" applyAlignment="1">
      <alignment horizontal="centerContinuous"/>
    </xf>
    <xf numFmtId="0" fontId="45" fillId="0" borderId="0" xfId="0" applyFont="1"/>
    <xf numFmtId="0" fontId="20" fillId="0" borderId="5" xfId="0" applyFont="1" applyFill="1" applyBorder="1" applyAlignment="1">
      <alignment horizontal="centerContinuous"/>
    </xf>
    <xf numFmtId="0" fontId="20" fillId="0" borderId="0" xfId="0" applyFont="1" applyFill="1" applyBorder="1" applyAlignment="1">
      <alignment horizontal="centerContinuous"/>
    </xf>
    <xf numFmtId="0" fontId="20" fillId="0" borderId="0" xfId="0" applyFont="1" applyFill="1" applyBorder="1" applyAlignment="1">
      <alignment horizontal="center" vertical="center"/>
    </xf>
    <xf numFmtId="0" fontId="20" fillId="0" borderId="0"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20" fillId="0" borderId="2" xfId="0" applyFont="1" applyFill="1" applyBorder="1" applyAlignment="1">
      <alignment horizontal="center"/>
    </xf>
    <xf numFmtId="0" fontId="14" fillId="0" borderId="0" xfId="12" applyFont="1" applyFill="1" applyBorder="1" applyAlignment="1">
      <alignment horizontal="left" vertical="top"/>
    </xf>
    <xf numFmtId="0" fontId="14" fillId="0" borderId="0" xfId="0" applyFont="1" applyFill="1" applyBorder="1" applyAlignment="1">
      <alignment horizontal="center" vertical="top"/>
    </xf>
    <xf numFmtId="166" fontId="14" fillId="0" borderId="0" xfId="0" applyNumberFormat="1" applyFont="1" applyFill="1" applyBorder="1" applyAlignment="1">
      <alignment horizontal="right" vertical="top"/>
    </xf>
    <xf numFmtId="165" fontId="46" fillId="0" borderId="0" xfId="0" applyNumberFormat="1" applyFont="1"/>
    <xf numFmtId="166" fontId="46" fillId="0" borderId="0" xfId="0" applyNumberFormat="1" applyFont="1"/>
    <xf numFmtId="0" fontId="46" fillId="0" borderId="0" xfId="0" applyFont="1"/>
    <xf numFmtId="0" fontId="14" fillId="4" borderId="0" xfId="12" applyFont="1" applyFill="1" applyBorder="1" applyAlignment="1">
      <alignment horizontal="left" vertical="top"/>
    </xf>
    <xf numFmtId="0" fontId="14" fillId="4" borderId="0" xfId="12" applyFont="1" applyFill="1" applyBorder="1" applyAlignment="1">
      <alignment vertical="top" wrapText="1"/>
    </xf>
    <xf numFmtId="3" fontId="14" fillId="4" borderId="0" xfId="4" applyNumberFormat="1" applyFont="1" applyFill="1" applyBorder="1" applyAlignment="1">
      <alignment vertical="top"/>
    </xf>
    <xf numFmtId="0" fontId="14" fillId="4" borderId="0" xfId="0" applyFont="1" applyFill="1" applyBorder="1" applyAlignment="1">
      <alignment horizontal="center" vertical="top"/>
    </xf>
    <xf numFmtId="166" fontId="14" fillId="4" borderId="0" xfId="0" applyNumberFormat="1" applyFont="1" applyFill="1" applyBorder="1" applyAlignment="1">
      <alignment horizontal="right" vertical="top"/>
    </xf>
    <xf numFmtId="0" fontId="13" fillId="0" borderId="0" xfId="12" applyFont="1" applyFill="1" applyBorder="1" applyAlignment="1">
      <alignment horizontal="left" vertical="top"/>
    </xf>
    <xf numFmtId="3" fontId="13" fillId="0" borderId="0" xfId="2" applyNumberFormat="1" applyFont="1" applyFill="1" applyBorder="1" applyAlignment="1">
      <alignment vertical="top"/>
    </xf>
    <xf numFmtId="0" fontId="13" fillId="0" borderId="0" xfId="0" applyFont="1" applyFill="1" applyBorder="1" applyAlignment="1">
      <alignment horizontal="center" vertical="top"/>
    </xf>
    <xf numFmtId="166" fontId="13" fillId="0" borderId="0" xfId="0" applyNumberFormat="1" applyFont="1" applyFill="1" applyBorder="1" applyAlignment="1">
      <alignment horizontal="right" vertical="top"/>
    </xf>
    <xf numFmtId="3" fontId="14" fillId="0" borderId="0" xfId="2" applyNumberFormat="1" applyFont="1" applyFill="1" applyBorder="1" applyAlignment="1">
      <alignment vertical="top"/>
    </xf>
    <xf numFmtId="3" fontId="14" fillId="4" borderId="0" xfId="2" applyNumberFormat="1" applyFont="1" applyFill="1" applyBorder="1" applyAlignment="1">
      <alignment vertical="top"/>
    </xf>
    <xf numFmtId="0" fontId="13" fillId="0" borderId="2" xfId="12" applyFont="1" applyFill="1" applyBorder="1" applyAlignment="1">
      <alignment horizontal="left" vertical="top"/>
    </xf>
    <xf numFmtId="0" fontId="13" fillId="0" borderId="2" xfId="12" applyFont="1" applyFill="1" applyBorder="1" applyAlignment="1">
      <alignment vertical="top" wrapText="1"/>
    </xf>
    <xf numFmtId="3" fontId="13" fillId="0" borderId="2" xfId="4" applyNumberFormat="1" applyFont="1" applyFill="1" applyBorder="1" applyAlignment="1">
      <alignment vertical="top"/>
    </xf>
    <xf numFmtId="0" fontId="13" fillId="0" borderId="2" xfId="0" applyFont="1" applyFill="1" applyBorder="1" applyAlignment="1">
      <alignment horizontal="center" vertical="top"/>
    </xf>
    <xf numFmtId="166" fontId="13" fillId="0" borderId="2" xfId="0" applyNumberFormat="1" applyFont="1" applyFill="1" applyBorder="1" applyAlignment="1">
      <alignment horizontal="right" vertical="top"/>
    </xf>
    <xf numFmtId="0" fontId="13" fillId="0" borderId="0" xfId="0" applyFont="1" applyFill="1" applyBorder="1" applyAlignment="1"/>
    <xf numFmtId="0" fontId="13" fillId="0" borderId="0" xfId="0" applyFont="1" applyBorder="1" applyAlignment="1"/>
    <xf numFmtId="3" fontId="3" fillId="0" borderId="0" xfId="2" applyNumberFormat="1" applyFont="1" applyFill="1" applyBorder="1" applyAlignment="1">
      <alignment vertical="top"/>
    </xf>
    <xf numFmtId="0" fontId="3" fillId="0" borderId="0" xfId="0" applyFont="1" applyFill="1" applyBorder="1" applyAlignment="1">
      <alignment horizontal="center" vertical="top"/>
    </xf>
    <xf numFmtId="166" fontId="3" fillId="0" borderId="0" xfId="0" applyNumberFormat="1" applyFont="1" applyFill="1" applyBorder="1" applyAlignment="1">
      <alignment horizontal="right" vertical="top"/>
    </xf>
    <xf numFmtId="0" fontId="3" fillId="0" borderId="0" xfId="0" applyFont="1" applyFill="1"/>
    <xf numFmtId="0" fontId="3" fillId="0" borderId="0" xfId="0" applyFont="1" applyFill="1" applyBorder="1" applyAlignment="1">
      <alignment horizontal="centerContinuous"/>
    </xf>
    <xf numFmtId="0" fontId="28" fillId="2" borderId="0" xfId="0" quotePrefix="1" applyFont="1" applyFill="1" applyAlignment="1">
      <alignment horizontal="left" vertical="center"/>
    </xf>
    <xf numFmtId="0" fontId="28" fillId="2" borderId="0" xfId="0" applyFont="1" applyFill="1" applyAlignment="1">
      <alignment horizontal="centerContinuous" vertical="center"/>
    </xf>
    <xf numFmtId="3" fontId="28" fillId="2" borderId="0" xfId="0" applyNumberFormat="1" applyFont="1" applyFill="1" applyAlignment="1">
      <alignment horizontal="centerContinuous" vertical="center"/>
    </xf>
    <xf numFmtId="171" fontId="28" fillId="2" borderId="0" xfId="0" applyNumberFormat="1" applyFont="1" applyFill="1" applyAlignment="1">
      <alignment horizontal="centerContinuous" vertical="center"/>
    </xf>
    <xf numFmtId="172" fontId="39" fillId="4" borderId="0" xfId="2" applyNumberFormat="1" applyFont="1" applyFill="1" applyBorder="1" applyAlignment="1">
      <alignment vertical="center"/>
    </xf>
    <xf numFmtId="172" fontId="0" fillId="0" borderId="0" xfId="0" applyNumberFormat="1"/>
    <xf numFmtId="43" fontId="0" fillId="0" borderId="0" xfId="0" applyNumberFormat="1"/>
    <xf numFmtId="172" fontId="37" fillId="0" borderId="0" xfId="2" applyNumberFormat="1" applyFont="1" applyBorder="1" applyAlignment="1">
      <alignment vertical="center"/>
    </xf>
    <xf numFmtId="172" fontId="37" fillId="0" borderId="0" xfId="2" applyNumberFormat="1" applyFont="1" applyFill="1" applyBorder="1" applyAlignment="1">
      <alignment vertical="center"/>
    </xf>
    <xf numFmtId="172" fontId="37" fillId="5" borderId="0" xfId="2" applyNumberFormat="1" applyFont="1" applyFill="1" applyBorder="1" applyAlignment="1">
      <alignment vertical="center"/>
    </xf>
    <xf numFmtId="172" fontId="37" fillId="5" borderId="2" xfId="2" applyNumberFormat="1" applyFont="1" applyFill="1" applyBorder="1" applyAlignment="1">
      <alignment vertical="center"/>
    </xf>
    <xf numFmtId="172" fontId="37" fillId="0" borderId="2" xfId="2" applyNumberFormat="1" applyFont="1" applyFill="1" applyBorder="1" applyAlignment="1">
      <alignment vertical="center"/>
    </xf>
    <xf numFmtId="172" fontId="37" fillId="0" borderId="2" xfId="2" applyNumberFormat="1" applyFont="1" applyBorder="1" applyAlignment="1">
      <alignment vertical="center"/>
    </xf>
    <xf numFmtId="0" fontId="0" fillId="0" borderId="0" xfId="0" applyFont="1"/>
    <xf numFmtId="0" fontId="34" fillId="0" borderId="0" xfId="6" applyFont="1" applyFill="1" applyBorder="1" applyAlignment="1">
      <alignment horizontal="center"/>
    </xf>
    <xf numFmtId="0" fontId="34" fillId="0" borderId="0" xfId="6" applyFont="1" applyFill="1" applyBorder="1" applyAlignment="1">
      <alignment horizontal="centerContinuous"/>
    </xf>
    <xf numFmtId="0" fontId="34" fillId="0" borderId="0" xfId="6" applyFont="1" applyFill="1" applyBorder="1" applyAlignment="1">
      <alignment horizontal="center" vertical="center"/>
    </xf>
    <xf numFmtId="0" fontId="34" fillId="0" borderId="0" xfId="6" applyFont="1" applyFill="1" applyBorder="1" applyAlignment="1">
      <alignment horizontal="center" vertical="center" wrapText="1"/>
    </xf>
    <xf numFmtId="0" fontId="34" fillId="0" borderId="2" xfId="6" applyFont="1" applyFill="1" applyBorder="1" applyAlignment="1">
      <alignment horizontal="center" vertical="center" wrapText="1"/>
    </xf>
    <xf numFmtId="0" fontId="34" fillId="0" borderId="2" xfId="6" applyFont="1" applyFill="1" applyBorder="1" applyAlignment="1">
      <alignment horizontal="center"/>
    </xf>
    <xf numFmtId="0" fontId="6" fillId="4" borderId="0" xfId="6" applyFont="1" applyFill="1" applyBorder="1" applyAlignment="1">
      <alignment vertical="center"/>
    </xf>
    <xf numFmtId="3" fontId="6" fillId="4" borderId="0" xfId="6" applyNumberFormat="1" applyFont="1" applyFill="1" applyBorder="1" applyAlignment="1">
      <alignment vertical="center"/>
    </xf>
    <xf numFmtId="166" fontId="6" fillId="4" borderId="0" xfId="6" applyNumberFormat="1" applyFont="1" applyFill="1" applyBorder="1" applyAlignment="1">
      <alignment horizontal="right" vertical="center"/>
    </xf>
    <xf numFmtId="0" fontId="5" fillId="0" borderId="0" xfId="6" applyFont="1" applyFill="1" applyBorder="1" applyAlignment="1">
      <alignment vertical="center"/>
    </xf>
    <xf numFmtId="0" fontId="5" fillId="0" borderId="0" xfId="6" applyFont="1" applyFill="1" applyBorder="1" applyAlignment="1">
      <alignment vertical="center" wrapText="1"/>
    </xf>
    <xf numFmtId="3" fontId="5" fillId="0" borderId="0" xfId="6" applyNumberFormat="1" applyFont="1" applyFill="1" applyBorder="1" applyAlignment="1">
      <alignment vertical="center"/>
    </xf>
    <xf numFmtId="166" fontId="5" fillId="0" borderId="0" xfId="6" applyNumberFormat="1" applyFont="1" applyFill="1" applyBorder="1" applyAlignment="1">
      <alignment horizontal="right" vertical="center"/>
    </xf>
    <xf numFmtId="0" fontId="5" fillId="0" borderId="0" xfId="6" applyFont="1" applyFill="1" applyBorder="1" applyAlignment="1">
      <alignment horizontal="right" vertical="center"/>
    </xf>
    <xf numFmtId="0" fontId="5" fillId="4" borderId="0" xfId="6" applyFont="1" applyFill="1" applyBorder="1" applyAlignment="1">
      <alignment vertical="center" wrapText="1"/>
    </xf>
    <xf numFmtId="3" fontId="5" fillId="4" borderId="0" xfId="6" applyNumberFormat="1" applyFont="1" applyFill="1" applyBorder="1" applyAlignment="1">
      <alignment vertical="center"/>
    </xf>
    <xf numFmtId="0" fontId="47" fillId="0" borderId="0" xfId="6" applyFont="1" applyFill="1" applyBorder="1" applyAlignment="1">
      <alignment vertical="center"/>
    </xf>
    <xf numFmtId="0" fontId="48" fillId="0" borderId="0" xfId="6" applyFont="1" applyFill="1" applyBorder="1" applyAlignment="1">
      <alignment vertical="center"/>
    </xf>
    <xf numFmtId="0" fontId="6" fillId="0" borderId="0" xfId="6" applyFont="1" applyFill="1" applyBorder="1" applyAlignment="1">
      <alignment vertical="center"/>
    </xf>
    <xf numFmtId="0" fontId="5" fillId="4" borderId="0" xfId="6" applyFont="1" applyFill="1" applyBorder="1" applyAlignment="1">
      <alignment vertical="center"/>
    </xf>
    <xf numFmtId="3" fontId="6" fillId="0" borderId="0" xfId="6" applyNumberFormat="1" applyFont="1" applyFill="1" applyBorder="1" applyAlignment="1">
      <alignment vertical="center"/>
    </xf>
    <xf numFmtId="0" fontId="5" fillId="0" borderId="0" xfId="6" applyFont="1" applyBorder="1" applyAlignment="1">
      <alignment vertical="center"/>
    </xf>
    <xf numFmtId="0" fontId="5" fillId="0" borderId="2" xfId="6" applyFont="1" applyBorder="1" applyAlignment="1">
      <alignment vertical="center"/>
    </xf>
    <xf numFmtId="0" fontId="5" fillId="0" borderId="2" xfId="6" applyFont="1" applyFill="1" applyBorder="1" applyAlignment="1">
      <alignment vertical="center" wrapText="1"/>
    </xf>
    <xf numFmtId="3" fontId="5" fillId="0" borderId="2" xfId="6" applyNumberFormat="1" applyFont="1" applyFill="1" applyBorder="1" applyAlignment="1">
      <alignment vertical="center"/>
    </xf>
    <xf numFmtId="166" fontId="5" fillId="0" borderId="2" xfId="6" applyNumberFormat="1" applyFont="1" applyFill="1" applyBorder="1" applyAlignment="1">
      <alignment horizontal="right" vertical="center"/>
    </xf>
    <xf numFmtId="0" fontId="28" fillId="2" borderId="0" xfId="0" applyFont="1" applyFill="1" applyAlignment="1">
      <alignment horizontal="left" wrapText="1"/>
    </xf>
    <xf numFmtId="0" fontId="28" fillId="0" borderId="1" xfId="0" applyFont="1" applyFill="1" applyBorder="1" applyAlignment="1">
      <alignment horizontal="center" vertical="top"/>
    </xf>
    <xf numFmtId="0" fontId="28" fillId="0" borderId="0" xfId="0" applyFont="1" applyFill="1" applyBorder="1" applyAlignment="1">
      <alignment horizontal="center" vertical="top" wrapText="1"/>
    </xf>
    <xf numFmtId="0" fontId="28" fillId="0" borderId="1" xfId="0" applyFont="1" applyFill="1" applyBorder="1" applyAlignment="1">
      <alignment horizontal="center" vertical="top" wrapText="1"/>
    </xf>
    <xf numFmtId="0" fontId="28" fillId="0" borderId="4" xfId="0" applyFont="1" applyFill="1" applyBorder="1" applyAlignment="1">
      <alignment horizontal="left" vertical="top" wrapText="1"/>
    </xf>
    <xf numFmtId="0" fontId="28" fillId="0" borderId="0" xfId="0" applyFont="1" applyFill="1" applyBorder="1" applyAlignment="1">
      <alignment horizontal="left" vertical="top" wrapText="1"/>
    </xf>
    <xf numFmtId="0" fontId="28" fillId="0" borderId="0" xfId="0" applyFont="1" applyFill="1" applyBorder="1" applyAlignment="1">
      <alignment horizontal="justify" vertical="justify" wrapText="1"/>
    </xf>
    <xf numFmtId="0" fontId="3" fillId="0" borderId="0" xfId="0" applyFont="1" applyBorder="1" applyAlignment="1">
      <alignment horizontal="left" vertical="center" wrapText="1"/>
    </xf>
    <xf numFmtId="0" fontId="6" fillId="2" borderId="0" xfId="0" applyNumberFormat="1" applyFont="1" applyFill="1" applyBorder="1" applyAlignment="1" applyProtection="1">
      <alignment horizontal="left" wrapText="1"/>
    </xf>
    <xf numFmtId="0" fontId="34" fillId="0" borderId="1" xfId="0" applyFont="1" applyBorder="1" applyAlignment="1">
      <alignment horizontal="center"/>
    </xf>
    <xf numFmtId="0" fontId="34" fillId="0" borderId="3" xfId="0" applyNumberFormat="1" applyFont="1" applyFill="1" applyBorder="1" applyAlignment="1" applyProtection="1">
      <alignment horizontal="center" vertical="center" wrapText="1"/>
    </xf>
    <xf numFmtId="0" fontId="34" fillId="0" borderId="0" xfId="0" applyNumberFormat="1" applyFont="1" applyFill="1" applyBorder="1" applyAlignment="1" applyProtection="1">
      <alignment horizontal="center" vertical="center" wrapText="1"/>
    </xf>
    <xf numFmtId="0" fontId="34" fillId="0" borderId="5" xfId="0" applyFont="1" applyBorder="1" applyAlignment="1">
      <alignment horizontal="center"/>
    </xf>
    <xf numFmtId="0" fontId="34" fillId="0" borderId="5" xfId="0" applyFont="1" applyBorder="1" applyAlignment="1">
      <alignment horizontal="center" wrapText="1"/>
    </xf>
    <xf numFmtId="0" fontId="5" fillId="3" borderId="0" xfId="0" applyNumberFormat="1" applyFont="1" applyFill="1" applyBorder="1" applyAlignment="1" applyProtection="1">
      <alignment horizontal="left" vertical="center" wrapText="1"/>
    </xf>
    <xf numFmtId="0" fontId="5" fillId="3" borderId="0" xfId="0" applyNumberFormat="1" applyFont="1" applyFill="1" applyBorder="1" applyAlignment="1" applyProtection="1">
      <alignment horizontal="left" wrapText="1"/>
    </xf>
    <xf numFmtId="0" fontId="34" fillId="0" borderId="4" xfId="0" applyFont="1" applyFill="1" applyBorder="1" applyAlignment="1">
      <alignment horizontal="left" vertical="top" wrapText="1"/>
    </xf>
    <xf numFmtId="0" fontId="34" fillId="0" borderId="0" xfId="0" applyFont="1" applyFill="1" applyBorder="1" applyAlignment="1">
      <alignment horizontal="left" vertical="top" wrapText="1"/>
    </xf>
    <xf numFmtId="0" fontId="49" fillId="0" borderId="0" xfId="0" applyFont="1" applyBorder="1" applyAlignment="1">
      <alignment horizontal="left" vertical="center"/>
    </xf>
    <xf numFmtId="0" fontId="38" fillId="0" borderId="0" xfId="0" applyFont="1" applyAlignment="1">
      <alignment horizontal="left" vertical="center"/>
    </xf>
    <xf numFmtId="0" fontId="12" fillId="0" borderId="0"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12" fillId="0" borderId="0" xfId="0" applyFont="1" applyFill="1" applyBorder="1" applyAlignment="1">
      <alignment horizontal="center" vertical="center"/>
    </xf>
    <xf numFmtId="0" fontId="12" fillId="0" borderId="2" xfId="0" applyFont="1" applyFill="1" applyBorder="1" applyAlignment="1">
      <alignment horizontal="center" vertical="center"/>
    </xf>
    <xf numFmtId="0" fontId="12" fillId="0" borderId="1" xfId="0" applyFont="1" applyFill="1" applyBorder="1" applyAlignment="1">
      <alignment horizontal="center"/>
    </xf>
    <xf numFmtId="0" fontId="12" fillId="0" borderId="5" xfId="0" applyFont="1" applyFill="1" applyBorder="1" applyAlignment="1">
      <alignment horizontal="center"/>
    </xf>
    <xf numFmtId="0" fontId="28" fillId="2" borderId="0" xfId="0" applyFont="1" applyFill="1" applyBorder="1" applyAlignment="1">
      <alignment horizontal="left" wrapText="1"/>
    </xf>
    <xf numFmtId="0" fontId="37" fillId="0" borderId="0" xfId="0" applyFont="1" applyFill="1" applyBorder="1" applyAlignment="1">
      <alignment horizontal="center" vertical="center"/>
    </xf>
    <xf numFmtId="0" fontId="37" fillId="0" borderId="2" xfId="0" applyFont="1" applyFill="1" applyBorder="1" applyAlignment="1">
      <alignment horizontal="center" vertical="center"/>
    </xf>
    <xf numFmtId="0" fontId="37" fillId="0" borderId="0" xfId="0" applyFont="1" applyFill="1" applyBorder="1" applyAlignment="1">
      <alignment horizontal="center" vertical="center" wrapText="1"/>
    </xf>
    <xf numFmtId="0" fontId="37" fillId="0" borderId="2" xfId="0" applyFont="1" applyFill="1" applyBorder="1" applyAlignment="1">
      <alignment horizontal="center" vertical="center" wrapText="1"/>
    </xf>
    <xf numFmtId="0" fontId="37" fillId="0" borderId="0" xfId="0" applyFont="1" applyFill="1" applyBorder="1" applyAlignment="1">
      <alignment horizontal="center" vertical="top" wrapText="1"/>
    </xf>
    <xf numFmtId="0" fontId="37" fillId="0" borderId="1" xfId="0" applyFont="1" applyFill="1" applyBorder="1" applyAlignment="1">
      <alignment horizontal="center" vertical="top"/>
    </xf>
    <xf numFmtId="0" fontId="14" fillId="0" borderId="0" xfId="0" applyFont="1" applyFill="1" applyBorder="1" applyAlignment="1">
      <alignment horizontal="left" vertical="top" wrapText="1"/>
    </xf>
    <xf numFmtId="0" fontId="37" fillId="0" borderId="0" xfId="0" applyFont="1" applyFill="1" applyBorder="1" applyAlignment="1">
      <alignment horizontal="left" vertical="top" wrapText="1"/>
    </xf>
    <xf numFmtId="0" fontId="13" fillId="0" borderId="0" xfId="0" applyFont="1" applyBorder="1" applyAlignment="1">
      <alignment horizontal="left" vertical="center" wrapText="1"/>
    </xf>
    <xf numFmtId="0" fontId="28" fillId="2" borderId="0" xfId="0" applyFont="1" applyFill="1" applyAlignment="1">
      <alignment horizontal="left" vertical="center"/>
    </xf>
    <xf numFmtId="0" fontId="12" fillId="0" borderId="5" xfId="0" applyFont="1" applyFill="1" applyBorder="1" applyAlignment="1">
      <alignment horizontal="center" vertical="center"/>
    </xf>
    <xf numFmtId="0" fontId="39" fillId="0" borderId="4" xfId="0" applyFont="1" applyBorder="1" applyAlignment="1">
      <alignment horizontal="justify" vertical="center" wrapText="1"/>
    </xf>
    <xf numFmtId="0" fontId="39" fillId="4" borderId="0" xfId="0" applyFont="1" applyFill="1" applyBorder="1" applyAlignment="1">
      <alignment horizontal="justify" vertical="center" wrapText="1"/>
    </xf>
    <xf numFmtId="0" fontId="13" fillId="0" borderId="0" xfId="0" applyFont="1" applyBorder="1" applyAlignment="1">
      <alignment horizontal="justify" vertical="center" wrapText="1"/>
    </xf>
    <xf numFmtId="0" fontId="12" fillId="0" borderId="0" xfId="10" applyFont="1" applyBorder="1" applyAlignment="1">
      <alignment horizontal="left" vertical="center" wrapText="1"/>
    </xf>
    <xf numFmtId="0" fontId="5" fillId="2" borderId="0" xfId="7" applyFont="1" applyFill="1" applyAlignment="1">
      <alignment horizontal="left" vertical="top" wrapText="1"/>
    </xf>
    <xf numFmtId="0" fontId="12" fillId="0" borderId="0" xfId="7" applyFont="1" applyFill="1" applyBorder="1" applyAlignment="1">
      <alignment horizontal="center" vertical="center"/>
    </xf>
    <xf numFmtId="0" fontId="12" fillId="0" borderId="2" xfId="7" applyFont="1" applyFill="1" applyBorder="1" applyAlignment="1">
      <alignment horizontal="center" vertical="center"/>
    </xf>
    <xf numFmtId="0" fontId="12" fillId="0" borderId="1" xfId="7" applyFont="1" applyFill="1" applyBorder="1" applyAlignment="1">
      <alignment horizontal="center"/>
    </xf>
    <xf numFmtId="0" fontId="12" fillId="0" borderId="0" xfId="7" applyFont="1" applyFill="1" applyBorder="1" applyAlignment="1">
      <alignment horizontal="center" vertical="center" wrapText="1"/>
    </xf>
    <xf numFmtId="0" fontId="12" fillId="0" borderId="1" xfId="7" applyFont="1" applyFill="1" applyBorder="1" applyAlignment="1">
      <alignment horizontal="center" vertical="center"/>
    </xf>
    <xf numFmtId="165" fontId="12" fillId="0" borderId="1" xfId="7" applyNumberFormat="1" applyFont="1" applyFill="1" applyBorder="1" applyAlignment="1">
      <alignment horizontal="center" vertical="center"/>
    </xf>
    <xf numFmtId="0" fontId="12" fillId="0" borderId="0" xfId="6" applyFont="1" applyBorder="1" applyAlignment="1">
      <alignment horizontal="left" vertical="center" wrapText="1"/>
    </xf>
    <xf numFmtId="0" fontId="5" fillId="2" borderId="0" xfId="6" applyFont="1" applyFill="1" applyBorder="1" applyAlignment="1">
      <alignment horizontal="left" wrapText="1"/>
    </xf>
    <xf numFmtId="0" fontId="12" fillId="0" borderId="0" xfId="1" applyFont="1" applyFill="1" applyBorder="1" applyAlignment="1" applyProtection="1">
      <alignment horizontal="center" vertical="center"/>
    </xf>
    <xf numFmtId="0" fontId="12" fillId="0" borderId="2" xfId="1" applyFont="1" applyFill="1" applyBorder="1" applyAlignment="1" applyProtection="1">
      <alignment horizontal="center" vertical="center"/>
    </xf>
    <xf numFmtId="0" fontId="12" fillId="0" borderId="0" xfId="1" applyFont="1" applyFill="1" applyBorder="1" applyAlignment="1" applyProtection="1">
      <alignment horizontal="center" vertical="center" wrapText="1"/>
    </xf>
    <xf numFmtId="0" fontId="12" fillId="0" borderId="2" xfId="1" applyFont="1" applyFill="1" applyBorder="1" applyAlignment="1" applyProtection="1">
      <alignment horizontal="center" vertical="center" wrapText="1"/>
    </xf>
    <xf numFmtId="0" fontId="12" fillId="0" borderId="1" xfId="6" applyFont="1" applyBorder="1" applyAlignment="1">
      <alignment horizontal="center" vertical="center" wrapText="1"/>
    </xf>
    <xf numFmtId="0" fontId="12" fillId="0" borderId="0" xfId="6" applyFont="1" applyFill="1" applyBorder="1" applyAlignment="1">
      <alignment horizontal="center" vertical="center" wrapText="1"/>
    </xf>
    <xf numFmtId="0" fontId="12" fillId="0" borderId="1" xfId="6" applyFont="1" applyBorder="1" applyAlignment="1">
      <alignment horizontal="center"/>
    </xf>
    <xf numFmtId="0" fontId="12" fillId="0" borderId="1" xfId="6" applyFont="1" applyFill="1" applyBorder="1" applyAlignment="1">
      <alignment horizontal="center" vertical="center"/>
    </xf>
    <xf numFmtId="0" fontId="14" fillId="4" borderId="0" xfId="12" applyFont="1" applyFill="1" applyBorder="1" applyAlignment="1">
      <alignment horizontal="left" vertical="top" wrapText="1"/>
    </xf>
    <xf numFmtId="0" fontId="13" fillId="0" borderId="0" xfId="0" applyFont="1" applyFill="1" applyBorder="1" applyAlignment="1">
      <alignment horizontal="left"/>
    </xf>
    <xf numFmtId="0" fontId="13" fillId="0" borderId="0" xfId="0" applyFont="1" applyBorder="1" applyAlignment="1">
      <alignment horizontal="left"/>
    </xf>
    <xf numFmtId="0" fontId="13" fillId="0" borderId="0" xfId="0" applyFont="1" applyAlignment="1">
      <alignment horizontal="left"/>
    </xf>
    <xf numFmtId="0" fontId="3" fillId="2" borderId="0" xfId="0" applyFont="1" applyFill="1" applyAlignment="1">
      <alignment horizontal="left"/>
    </xf>
    <xf numFmtId="0" fontId="20" fillId="0" borderId="0" xfId="0" applyFont="1" applyFill="1" applyBorder="1" applyAlignment="1">
      <alignment horizontal="left" vertical="center"/>
    </xf>
    <xf numFmtId="0" fontId="20" fillId="0" borderId="2" xfId="0" applyFont="1" applyFill="1" applyBorder="1" applyAlignment="1">
      <alignment horizontal="left" vertical="center"/>
    </xf>
    <xf numFmtId="0" fontId="20" fillId="0" borderId="0" xfId="0" applyFont="1" applyFill="1" applyBorder="1" applyAlignment="1">
      <alignment horizontal="center" vertical="center"/>
    </xf>
    <xf numFmtId="0" fontId="20" fillId="0" borderId="2" xfId="0" applyFont="1" applyFill="1" applyBorder="1" applyAlignment="1">
      <alignment horizontal="center" vertical="center"/>
    </xf>
    <xf numFmtId="0" fontId="20" fillId="0" borderId="0" xfId="0" applyFont="1" applyFill="1" applyBorder="1" applyAlignment="1">
      <alignment horizontal="center" vertical="center" wrapText="1"/>
    </xf>
    <xf numFmtId="0" fontId="3" fillId="0" borderId="0" xfId="6" applyFont="1" applyBorder="1" applyAlignment="1">
      <alignment horizontal="left" vertical="center" wrapText="1"/>
    </xf>
    <xf numFmtId="0" fontId="5" fillId="6" borderId="0" xfId="6" applyFont="1" applyFill="1" applyBorder="1" applyAlignment="1">
      <alignment horizontal="left" wrapText="1"/>
    </xf>
    <xf numFmtId="0" fontId="34" fillId="0" borderId="0" xfId="6" applyFont="1" applyFill="1" applyBorder="1" applyAlignment="1">
      <alignment vertical="center"/>
    </xf>
    <xf numFmtId="0" fontId="5" fillId="0" borderId="0" xfId="6" applyFont="1" applyFill="1" applyBorder="1" applyAlignment="1">
      <alignment vertical="center"/>
    </xf>
    <xf numFmtId="0" fontId="5" fillId="0" borderId="2" xfId="6" applyFont="1" applyFill="1" applyBorder="1" applyAlignment="1">
      <alignment vertical="center"/>
    </xf>
    <xf numFmtId="0" fontId="34" fillId="0" borderId="0" xfId="6" applyFont="1" applyFill="1" applyBorder="1" applyAlignment="1">
      <alignment horizontal="center" vertical="center"/>
    </xf>
    <xf numFmtId="0" fontId="5" fillId="0" borderId="0" xfId="6" applyFont="1" applyFill="1" applyBorder="1" applyAlignment="1">
      <alignment horizontal="center" vertical="center"/>
    </xf>
    <xf numFmtId="0" fontId="5" fillId="0" borderId="2" xfId="6" applyFont="1" applyFill="1" applyBorder="1" applyAlignment="1">
      <alignment horizontal="center" vertical="center"/>
    </xf>
    <xf numFmtId="0" fontId="34" fillId="0" borderId="0" xfId="6" applyFont="1" applyFill="1" applyBorder="1" applyAlignment="1">
      <alignment horizontal="center"/>
    </xf>
    <xf numFmtId="0" fontId="34" fillId="0" borderId="0" xfId="6" applyFont="1" applyFill="1" applyBorder="1" applyAlignment="1">
      <alignment horizontal="center" vertical="center" wrapText="1"/>
    </xf>
    <xf numFmtId="0" fontId="5" fillId="0" borderId="0" xfId="6" applyFont="1" applyFill="1" applyBorder="1" applyAlignment="1">
      <alignment horizontal="center"/>
    </xf>
  </cellXfs>
  <cellStyles count="13">
    <cellStyle name="Hipervínculo" xfId="1" builtinId="8"/>
    <cellStyle name="Millares" xfId="2" builtinId="3"/>
    <cellStyle name="Millares 2" xfId="3"/>
    <cellStyle name="Millares 2 2" xfId="4"/>
    <cellStyle name="Millares 2 3" xfId="5"/>
    <cellStyle name="Normal" xfId="0" builtinId="0"/>
    <cellStyle name="Normal 2" xfId="6"/>
    <cellStyle name="Normal 2 2" xfId="7"/>
    <cellStyle name="Normal 2 2 2" xfId="8"/>
    <cellStyle name="Normal 2 5" xfId="9"/>
    <cellStyle name="Normal 3" xfId="10"/>
    <cellStyle name="Normal 7 2" xfId="11"/>
    <cellStyle name="Normal_Hoja1" xfId="1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3" Type="http://schemas.openxmlformats.org/officeDocument/2006/relationships/worksheet" Target="worksheets/sheet3.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externalLink" Target="externalLinks/externalLink19.xml"/><Relationship Id="rId41" Type="http://schemas.openxmlformats.org/officeDocument/2006/relationships/externalLink" Target="externalLinks/externalLink3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8" Type="http://schemas.openxmlformats.org/officeDocument/2006/relationships/worksheet" Target="worksheets/sheet8.xml"/><Relationship Id="rId51"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transparenciapresupuestaria.gob.mx/Users/socorro_elizalde/Documents/drive%20D/UPCP-Informes%20Trimestrales/2012/Sagarpa-consulta-23%20abril%201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transparenciapresupuestaria.gob.mx/Documents%20and%20Settings/gerardo_estrada/Configuraci&#243;n%20local/Archivos%20temporales%20de%20Internet/OLK76/2003.04.29%20Exp.Motivos%20PPEF%2020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transparenciapresupuestaria.gob.mx/Mis%20documentos/Ciclo%202008/Escenarios/29AgostoRB/070819%20Resumen%20Comparativo%202007-2008%20(3.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transparenciapresupuestaria.gob.mx/Mis%20documentos/PROYECTO%202006/FUNCIONAL%202000-2004%20BASE%2020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transparenciapresupuestaria.gob.mx/Documents%20and%20Settings/ismael_gil/Configuraci&#243;n%20local/Archivos%20temporales%20de%20Internet/OLK127/rcc/PEF%202009/cat&#225;logos%20funcion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transparenciapresupuestaria.gob.mx/Documents%20and%20Settings/ismael_gil/Configuraci&#243;n%20local/Archivos%20temporales%20de%20Internet/OLK127/prioritarios%20y%20principal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www.transparenciapresupuestaria.gob.mx/BASES%202008/CUENTA%20P&#218;BLICA%202000-2007/CUENTA%20P&#218;BLICA%202004-200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transparenciapresupuestaria.gob.mx/JJRB2002/EXCEL/ASIGNACION%20ORIGINAL%20DEFINITIV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www.transparenciapresupuestaria.gob.mx/Documents%20and%20Settings/gerardo_estrada/Configuraci&#243;n%20local/Archivos%20temporales%20de%20Internet/OLK76/Gr&#225;ficas%20Exp%20Mot%202003.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Libro4"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www.transparenciapresupuestaria.gob.mx/DIP/PEF04/Exposicion%20de%20Motivos/2003.08.13%20Exp.Motivos%20PPEF%2020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Z:\2009\EM\Definitivos\Cuadros%20EM%202009_02-09-2008_entregado_C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www.transparenciapresupuestaria.gob.mx/2009/EM/Definitivos/Cuadros%20EM%202009_02-09-2008_entregado_C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transparenciapresupuestaria.gob.mx/Documents%20and%20Settings/mantonio_hernandez/Configuraci&#243;n%20local/Archivos%20temporales%20de%20Internet/OLKCD/GBM%20ULTIMA%20HOR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www.transparenciapresupuestaria.gob.mx/ciclo%202009/Aprobado%202009/Cuadernos%20PEF%202009/Analisis%20por%20Unidad%20Responsable%2008-09%20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transparenciapresupuestaria.gob.mx/a%20Para%20llevar/CRC%202009/CRC%202009%20Ramos%20prueb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www.transparenciapresupuestaria.gob.mx/Documents%20and%20Settings/mario_ruiz/Mis%20documentos/Expo%20motivos%202004/03-11/2003.11.04%20Inversi&#243;n%20Social%20Gr&#225;ficas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ww.transparenciapresupuestaria.gob.mx/Users/fernanda_lopez/Documents/Transversales/2011/Reporte%20Jovenes%204o%20Trim%20v250112.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transparenciapresupuestaria.gob.mx/Migraci&#243;n/A&#241;o%202003/Presupuesto%202003/Adecuado%20II%20mayo%2003/Formatos%20SHCP/RPEDEV%20ADECUADO%20II,%20200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transparenciapresupuestaria.gob.mx/Documents%20and%20Settings/miguel_fernandez/Configuraci&#243;n%20local/Archivos%20temporales%20de%20Internet/OLK10/definitivo/funcional%20por%20ramo%20ppef%20200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www.transparenciapresupuestaria.gob.mx/unzipped/Base%20de%20datos%20Gobierno%20Federal%20Aprobado%202003/Base%20de%20datos%20Gobierno%20Federal%20Aprobado%20200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www.transparenciapresupuestaria.gob.mx/Users/TERESA~1/AppData/Local/Temp/Rar$DI00.870/Alor/17%20PEF%202011/Anexos%20PEF%202011/AC01%20GNT%20PPEF%202010%20camara.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www.transparenciapresupuestaria.gob.mx/Mis%20documentos/2002/controlado/seguimiento/CUADRO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www.transparenciapresupuestaria.gob.mx/Documents%20and%20Settings/ismael_gil/Configuraci&#243;n%20local/Archivos%20temporales%20de%20Internet/OLK127/Programas%20Prioritarios%202009.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www.transparenciapresupuestaria.gob.mx/Migraci&#243;n/A&#241;o%202003/Presupuesto%202003/Adecuado%20II%20mayo%2003/Formatos%20SHCP/CARATULA%20ADECUADO%20II,%2020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www.transparenciapresupuestaria.gob.mx/0000%20%20%20Camara%20PEF%202010/11%20Noviembre%20Correo/ajuste%20oics.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www.transparenciapresupuestaria.gob.mx/Migraci&#243;n/A&#241;o%202003/Presupuesto%202003/Adecuado%20II%20mayo%2003/Formatos%20SHCP/FEVERTICAL%20ADECUADO%20II,%202003.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transparenciapresupuestaria.gob.mx/Users/francisco_reyes/AppData/Local/Microsoft/Windows/Temporary%20Internet%20Files/Content.Outlook/42EX9LR7/base_1.xml"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transparenciapresupuestaria.gob.mx/Diyei/Presup/Pto97_9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transparenciapresupuestaria.gob.mx/WINDOWS/TEMP/Cfe%20Pidiregas%20Tomo%20IV%202001%20(1a.%20VER)%2001-11-0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transparenciapresupuestaria.gob.mx/D/Calendarios%202003/DGPyPA/Lunes13/BANPRO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transparenciapresupuestaria.gob.mx/ciclo%202009/Proyecto%202009/Nueva%20clasificaci&#243;n/Libro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s 7 y 10"/>
      <sheetName val="Sagarpa-consulta-23 abril 12"/>
    </sheetNames>
    <definedNames>
      <definedName name="_________AGO1" refersTo="#¡REF!"/>
      <definedName name="_________NOV1" refersTo="#¡REF!"/>
      <definedName name="_________OCT1" refersTo="#¡REF!"/>
      <definedName name="_________SEP1" refersTo="#¡REF!"/>
      <definedName name="ABR" refersTo="#¡REF!"/>
      <definedName name="AGO" refersTo="#¡REF!"/>
      <definedName name="ddd" refersTo="#¡REF!"/>
      <definedName name="DIC" refersTo="#¡REF!"/>
      <definedName name="FEB" refersTo="#¡REF!"/>
      <definedName name="FECHA" refersTo="#¡REF!"/>
      <definedName name="JUL" refersTo="#¡REF!"/>
      <definedName name="JUN" refersTo="#¡REF!"/>
      <definedName name="MAR" refersTo="#¡REF!"/>
      <definedName name="MAY" refersTo="#¡REF!"/>
      <definedName name="MES" refersTo="#¡REF!"/>
      <definedName name="NOV" refersTo="#¡REF!"/>
      <definedName name="OCT" refersTo="#¡REF!"/>
      <definedName name="SEP" refersTo="#¡REF!"/>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Tipos de Cambio"/>
      <sheetName val="INGRESOS"/>
      <sheetName val="GASTOS"/>
      <sheetName val="FLUJO"/>
      <sheetName val="CONCILIACIÓN INGRESOS"/>
      <sheetName val="CONCILIACIÓN GASTOS"/>
      <sheetName val="CONCILIACIÓN RESULTADOS"/>
      <sheetName val="Datos 2008_2009"/>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 sheetId="3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Régimen financiero"/>
      <sheetName val="Premisas IMSS"/>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#REF!</v>
          </cell>
          <cell r="E7" t="e">
            <v>#REF!</v>
          </cell>
          <cell r="F7">
            <v>1106249.1923825729</v>
          </cell>
          <cell r="G7" t="e">
            <v>#REF!</v>
          </cell>
          <cell r="H7" t="e">
            <v>#REF!</v>
          </cell>
        </row>
        <row r="8">
          <cell r="C8" t="str">
            <v>Ramos Autónomos</v>
          </cell>
          <cell r="D8" t="e">
            <v>#REF!</v>
          </cell>
          <cell r="E8" t="e">
            <v>#REF!</v>
          </cell>
          <cell r="F8">
            <v>34979.029620000001</v>
          </cell>
          <cell r="G8" t="e">
            <v>#REF!</v>
          </cell>
          <cell r="H8" t="e">
            <v>#REF!</v>
          </cell>
        </row>
        <row r="9">
          <cell r="C9" t="str">
            <v>Legislativo</v>
          </cell>
          <cell r="D9" t="e">
            <v>#REF!</v>
          </cell>
          <cell r="E9" t="e">
            <v>#REF!</v>
          </cell>
          <cell r="F9">
            <v>5575.9568859999999</v>
          </cell>
          <cell r="G9" t="e">
            <v>#REF!</v>
          </cell>
          <cell r="H9" t="e">
            <v>#REF!</v>
          </cell>
        </row>
        <row r="10">
          <cell r="C10" t="str">
            <v>Judicial</v>
          </cell>
          <cell r="D10" t="e">
            <v>#REF!</v>
          </cell>
          <cell r="E10" t="e">
            <v>#REF!</v>
          </cell>
          <cell r="F10">
            <v>17732.118564</v>
          </cell>
          <cell r="G10" t="e">
            <v>#REF!</v>
          </cell>
          <cell r="H10" t="e">
            <v>#REF!</v>
          </cell>
        </row>
        <row r="11">
          <cell r="C11" t="str">
            <v>IFE</v>
          </cell>
          <cell r="D11" t="e">
            <v>#REF!</v>
          </cell>
          <cell r="E11" t="e">
            <v>#REF!</v>
          </cell>
          <cell r="F11">
            <v>11095.954170000001</v>
          </cell>
          <cell r="G11" t="e">
            <v>#REF!</v>
          </cell>
          <cell r="H11" t="e">
            <v>#REF!</v>
          </cell>
        </row>
        <row r="12">
          <cell r="C12" t="str">
            <v>CNDH</v>
          </cell>
          <cell r="D12" t="e">
            <v>#REF!</v>
          </cell>
          <cell r="E12" t="e">
            <v>#REF!</v>
          </cell>
          <cell r="F12">
            <v>575</v>
          </cell>
          <cell r="G12" t="e">
            <v>#REF!</v>
          </cell>
          <cell r="H12" t="e">
            <v>#REF!</v>
          </cell>
        </row>
        <row r="13">
          <cell r="C13" t="str">
            <v>Poder Ejecutivo Federal</v>
          </cell>
          <cell r="D13" t="e">
            <v>#REF!</v>
          </cell>
          <cell r="E13" t="e">
            <v>#REF!</v>
          </cell>
          <cell r="F13">
            <v>1094034.8627625729</v>
          </cell>
          <cell r="G13" t="e">
            <v>#REF!</v>
          </cell>
          <cell r="H13" t="e">
            <v>#REF!</v>
          </cell>
        </row>
        <row r="14">
          <cell r="C14" t="str">
            <v>Administración Pública Centralizada</v>
          </cell>
          <cell r="D14" t="e">
            <v>#REF!</v>
          </cell>
          <cell r="E14" t="e">
            <v>#REF!</v>
          </cell>
          <cell r="F14">
            <v>627839.75631947303</v>
          </cell>
          <cell r="G14" t="e">
            <v>#REF!</v>
          </cell>
          <cell r="H14" t="e">
            <v>#REF!</v>
          </cell>
        </row>
        <row r="15">
          <cell r="C15" t="str">
            <v>Ramos Administrativos</v>
          </cell>
          <cell r="D15" t="e">
            <v>#REF!</v>
          </cell>
          <cell r="E15" t="e">
            <v>#REF!</v>
          </cell>
          <cell r="F15">
            <v>329739.71216047299</v>
          </cell>
          <cell r="G15" t="e">
            <v>#REF!</v>
          </cell>
          <cell r="H15" t="e">
            <v>#REF!</v>
          </cell>
        </row>
        <row r="16">
          <cell r="C16" t="str">
            <v>Presidencia de la República</v>
          </cell>
          <cell r="D16" t="e">
            <v>#REF!</v>
          </cell>
          <cell r="E16" t="e">
            <v>#REF!</v>
          </cell>
          <cell r="F16">
            <v>1661.8</v>
          </cell>
          <cell r="G16" t="e">
            <v>#REF!</v>
          </cell>
          <cell r="H16" t="e">
            <v>#REF!</v>
          </cell>
        </row>
        <row r="17">
          <cell r="C17" t="str">
            <v>Gobernación</v>
          </cell>
          <cell r="D17" t="e">
            <v>#REF!</v>
          </cell>
          <cell r="E17" t="e">
            <v>#REF!</v>
          </cell>
          <cell r="F17">
            <v>3990.3773893067819</v>
          </cell>
          <cell r="G17" t="e">
            <v>#REF!</v>
          </cell>
          <cell r="H17" t="e">
            <v>#REF!</v>
          </cell>
        </row>
        <row r="18">
          <cell r="C18" t="str">
            <v>Relaciones Exteriores</v>
          </cell>
          <cell r="D18" t="e">
            <v>#REF!</v>
          </cell>
          <cell r="E18" t="e">
            <v>#REF!</v>
          </cell>
          <cell r="F18">
            <v>3444.2217392281464</v>
          </cell>
          <cell r="G18" t="e">
            <v>#REF!</v>
          </cell>
          <cell r="H18" t="e">
            <v>#REF!</v>
          </cell>
        </row>
        <row r="19">
          <cell r="C19" t="str">
            <v>Hacienda y Crédito Público</v>
          </cell>
          <cell r="D19" t="e">
            <v>#REF!</v>
          </cell>
          <cell r="E19" t="e">
            <v>#REF!</v>
          </cell>
          <cell r="F19">
            <v>21785.236234639509</v>
          </cell>
          <cell r="G19" t="e">
            <v>#REF!</v>
          </cell>
          <cell r="H19" t="e">
            <v>#REF!</v>
          </cell>
        </row>
        <row r="20">
          <cell r="C20" t="str">
            <v>Defensa Nacional</v>
          </cell>
          <cell r="D20" t="e">
            <v>#REF!</v>
          </cell>
          <cell r="E20" t="e">
            <v>#REF!</v>
          </cell>
          <cell r="F20">
            <v>22831.5</v>
          </cell>
          <cell r="G20" t="e">
            <v>#REF!</v>
          </cell>
          <cell r="H20" t="e">
            <v>#REF!</v>
          </cell>
        </row>
        <row r="21">
          <cell r="C21" t="str">
            <v>Agricultura, Ganadería, Desarrollo Rural, Pesca y Alimentación</v>
          </cell>
          <cell r="D21" t="e">
            <v>#REF!</v>
          </cell>
          <cell r="E21" t="e">
            <v>#REF!</v>
          </cell>
          <cell r="F21">
            <v>41782.67967414231</v>
          </cell>
          <cell r="G21" t="e">
            <v>#REF!</v>
          </cell>
          <cell r="H21" t="e">
            <v>#REF!</v>
          </cell>
        </row>
        <row r="22">
          <cell r="C22" t="str">
            <v>Comunicaciones y Transportes</v>
          </cell>
          <cell r="D22" t="e">
            <v>#REF!</v>
          </cell>
          <cell r="E22" t="e">
            <v>#REF!</v>
          </cell>
          <cell r="F22">
            <v>23124.321967263677</v>
          </cell>
          <cell r="G22" t="e">
            <v>#REF!</v>
          </cell>
          <cell r="H22" t="e">
            <v>#REF!</v>
          </cell>
        </row>
        <row r="23">
          <cell r="C23" t="str">
            <v>Economía</v>
          </cell>
          <cell r="D23" t="e">
            <v>#REF!</v>
          </cell>
          <cell r="E23" t="e">
            <v>#REF!</v>
          </cell>
          <cell r="F23">
            <v>5403.4684054160825</v>
          </cell>
          <cell r="G23" t="e">
            <v>#REF!</v>
          </cell>
          <cell r="H23" t="e">
            <v>#REF!</v>
          </cell>
        </row>
        <row r="24">
          <cell r="C24" t="str">
            <v>Educación Pública</v>
          </cell>
          <cell r="D24" t="e">
            <v>#REF!</v>
          </cell>
          <cell r="E24" t="e">
            <v>#REF!</v>
          </cell>
          <cell r="F24">
            <v>106355.12181816016</v>
          </cell>
          <cell r="G24" t="e">
            <v>#REF!</v>
          </cell>
          <cell r="H24" t="e">
            <v>#REF!</v>
          </cell>
        </row>
        <row r="25">
          <cell r="C25" t="str">
            <v>Salud</v>
          </cell>
          <cell r="D25" t="e">
            <v>#REF!</v>
          </cell>
          <cell r="E25" t="e">
            <v>#REF!</v>
          </cell>
          <cell r="F25">
            <v>20866.981367065295</v>
          </cell>
          <cell r="G25" t="e">
            <v>#REF!</v>
          </cell>
          <cell r="H25" t="e">
            <v>#REF!</v>
          </cell>
        </row>
        <row r="26">
          <cell r="C26" t="str">
            <v>Marina</v>
          </cell>
          <cell r="D26" t="e">
            <v>#REF!</v>
          </cell>
          <cell r="E26" t="e">
            <v>#REF!</v>
          </cell>
          <cell r="F26">
            <v>8899.1815619089994</v>
          </cell>
          <cell r="G26" t="e">
            <v>#REF!</v>
          </cell>
          <cell r="H26" t="e">
            <v>#REF!</v>
          </cell>
        </row>
        <row r="27">
          <cell r="C27" t="str">
            <v>Trabajo y Previsión Social</v>
          </cell>
          <cell r="D27" t="e">
            <v>#REF!</v>
          </cell>
          <cell r="E27" t="e">
            <v>#REF!</v>
          </cell>
          <cell r="F27">
            <v>3150.6783178095025</v>
          </cell>
          <cell r="G27" t="e">
            <v>#REF!</v>
          </cell>
          <cell r="H27" t="e">
            <v>#REF!</v>
          </cell>
        </row>
        <row r="28">
          <cell r="C28" t="str">
            <v>Reforma Agraria</v>
          </cell>
          <cell r="D28" t="e">
            <v>#REF!</v>
          </cell>
          <cell r="E28" t="e">
            <v>#REF!</v>
          </cell>
          <cell r="F28">
            <v>2758.7493848384238</v>
          </cell>
          <cell r="G28" t="e">
            <v>#REF!</v>
          </cell>
          <cell r="H28" t="e">
            <v>#REF!</v>
          </cell>
        </row>
        <row r="29">
          <cell r="C29" t="str">
            <v>Medio Ambiente y Recursos Naturales</v>
          </cell>
          <cell r="D29" t="e">
            <v>#REF!</v>
          </cell>
          <cell r="E29" t="e">
            <v>#REF!</v>
          </cell>
          <cell r="F29">
            <v>17404.24703021417</v>
          </cell>
          <cell r="G29" t="e">
            <v>#REF!</v>
          </cell>
          <cell r="H29" t="e">
            <v>#REF!</v>
          </cell>
        </row>
        <row r="30">
          <cell r="C30" t="str">
            <v>Procuraduría General de la República</v>
          </cell>
          <cell r="D30" t="e">
            <v>#REF!</v>
          </cell>
          <cell r="E30" t="e">
            <v>#REF!</v>
          </cell>
          <cell r="F30">
            <v>7154.2865555299995</v>
          </cell>
          <cell r="G30" t="e">
            <v>#REF!</v>
          </cell>
          <cell r="H30" t="e">
            <v>#REF!</v>
          </cell>
        </row>
        <row r="31">
          <cell r="C31" t="str">
            <v>Energía</v>
          </cell>
          <cell r="D31" t="e">
            <v>#REF!</v>
          </cell>
          <cell r="E31" t="e">
            <v>#REF!</v>
          </cell>
          <cell r="F31">
            <v>1108.0129570125139</v>
          </cell>
          <cell r="G31" t="e">
            <v>#REF!</v>
          </cell>
          <cell r="H31" t="e">
            <v>#REF!</v>
          </cell>
        </row>
        <row r="32">
          <cell r="C32" t="str">
            <v>Desarrollo Social</v>
          </cell>
          <cell r="D32" t="e">
            <v>#REF!</v>
          </cell>
          <cell r="E32" t="e">
            <v>#REF!</v>
          </cell>
          <cell r="F32">
            <v>18977.497177757978</v>
          </cell>
          <cell r="G32" t="e">
            <v>#REF!</v>
          </cell>
          <cell r="H32" t="e">
            <v>#REF!</v>
          </cell>
        </row>
        <row r="33">
          <cell r="C33" t="str">
            <v>Turismo</v>
          </cell>
          <cell r="D33" t="e">
            <v>#REF!</v>
          </cell>
          <cell r="E33" t="e">
            <v>#REF!</v>
          </cell>
          <cell r="F33">
            <v>1458.8659428499029</v>
          </cell>
          <cell r="G33" t="e">
            <v>#REF!</v>
          </cell>
          <cell r="H33" t="e">
            <v>#REF!</v>
          </cell>
        </row>
        <row r="34">
          <cell r="C34" t="str">
            <v>Contraloría y Desarrollo Administrativo</v>
          </cell>
          <cell r="D34" t="e">
            <v>#REF!</v>
          </cell>
          <cell r="E34" t="e">
            <v>#REF!</v>
          </cell>
          <cell r="F34">
            <v>1164.3537113855627</v>
          </cell>
          <cell r="G34" t="e">
            <v>#REF!</v>
          </cell>
          <cell r="H34" t="e">
            <v>#REF!</v>
          </cell>
        </row>
        <row r="35">
          <cell r="C35" t="str">
            <v>Tribunales Agrarios</v>
          </cell>
          <cell r="D35" t="e">
            <v>#REF!</v>
          </cell>
          <cell r="E35" t="e">
            <v>#REF!</v>
          </cell>
          <cell r="F35">
            <v>533.6</v>
          </cell>
          <cell r="G35" t="e">
            <v>#REF!</v>
          </cell>
          <cell r="H35" t="e">
            <v>#REF!</v>
          </cell>
        </row>
        <row r="36">
          <cell r="C36" t="str">
            <v>Tribunal Federal de Justicia Fiscal y Administrativa</v>
          </cell>
          <cell r="D36" t="e">
            <v>#REF!</v>
          </cell>
          <cell r="E36" t="e">
            <v>#REF!</v>
          </cell>
          <cell r="F36">
            <v>814.6</v>
          </cell>
          <cell r="G36" t="e">
            <v>#REF!</v>
          </cell>
          <cell r="H36" t="e">
            <v>#REF!</v>
          </cell>
        </row>
        <row r="37">
          <cell r="C37" t="str">
            <v>Seguridad Pública</v>
          </cell>
          <cell r="D37" t="e">
            <v>#REF!</v>
          </cell>
          <cell r="E37" t="e">
            <v>#REF!</v>
          </cell>
          <cell r="F37">
            <v>7067.2309259439999</v>
          </cell>
          <cell r="G37" t="e">
            <v>#REF!</v>
          </cell>
          <cell r="H37" t="e">
            <v>#REF!</v>
          </cell>
        </row>
        <row r="38">
          <cell r="C38" t="str">
            <v>Consejería Jurídica del Ejecutivo Federal</v>
          </cell>
          <cell r="D38" t="e">
            <v>#REF!</v>
          </cell>
          <cell r="E38" t="e">
            <v>#REF!</v>
          </cell>
          <cell r="F38">
            <v>66.900000000000006</v>
          </cell>
          <cell r="G38" t="e">
            <v>#REF!</v>
          </cell>
          <cell r="H38" t="e">
            <v>#REF!</v>
          </cell>
        </row>
        <row r="39">
          <cell r="C39" t="str">
            <v>Ciencia y Tecnología</v>
          </cell>
          <cell r="D39" t="e">
            <v>#REF!</v>
          </cell>
          <cell r="E39" t="e">
            <v>#REF!</v>
          </cell>
          <cell r="F39">
            <v>7935.8</v>
          </cell>
          <cell r="G39" t="e">
            <v>#REF!</v>
          </cell>
          <cell r="H39" t="e">
            <v>#REF!</v>
          </cell>
        </row>
        <row r="40">
          <cell r="C40" t="str">
            <v>Ramos Generales</v>
          </cell>
          <cell r="D40" t="e">
            <v>#REF!</v>
          </cell>
          <cell r="E40" t="e">
            <v>#REF!</v>
          </cell>
          <cell r="F40">
            <v>298100.04415900004</v>
          </cell>
          <cell r="G40" t="e">
            <v>#REF!</v>
          </cell>
          <cell r="H40" t="e">
            <v>#REF!</v>
          </cell>
        </row>
        <row r="41">
          <cell r="C41" t="str">
            <v>Aportaciones a Seguridad Social</v>
          </cell>
          <cell r="D41" t="e">
            <v>#REF!</v>
          </cell>
          <cell r="E41" t="e">
            <v>#REF!</v>
          </cell>
          <cell r="F41">
            <v>19268.400000000001</v>
          </cell>
          <cell r="G41" t="e">
            <v>#REF!</v>
          </cell>
          <cell r="H41" t="e">
            <v>#REF!</v>
          </cell>
        </row>
        <row r="42">
          <cell r="C42" t="str">
            <v>Provisiones Salariales y Económicas</v>
          </cell>
          <cell r="D42" t="e">
            <v>#REF!</v>
          </cell>
          <cell r="E42" t="e">
            <v>#REF!</v>
          </cell>
          <cell r="F42">
            <v>3297.1138869999995</v>
          </cell>
          <cell r="G42" t="e">
            <v>#REF!</v>
          </cell>
          <cell r="H42" t="e">
            <v>#REF!</v>
          </cell>
        </row>
        <row r="43">
          <cell r="C43" t="str">
            <v>Previsiones y Aportaciones para los Sistemas de Educación Básica, Normal, Tecnológica y de Adultos</v>
          </cell>
          <cell r="D43" t="e">
            <v>#REF!</v>
          </cell>
          <cell r="E43" t="e">
            <v>#REF!</v>
          </cell>
          <cell r="F43">
            <v>23915.7</v>
          </cell>
          <cell r="G43" t="e">
            <v>#REF!</v>
          </cell>
          <cell r="H43" t="e">
            <v>#REF!</v>
          </cell>
        </row>
        <row r="44">
          <cell r="C44" t="str">
            <v>Aportaciones Federales para Entidades Federativas y Municipios</v>
          </cell>
          <cell r="D44" t="e">
            <v>#REF!</v>
          </cell>
          <cell r="E44" t="e">
            <v>#REF!</v>
          </cell>
          <cell r="F44">
            <v>234618.83027200002</v>
          </cell>
          <cell r="G44" t="e">
            <v>#REF!</v>
          </cell>
          <cell r="H44" t="e">
            <v>#REF!</v>
          </cell>
        </row>
        <row r="45">
          <cell r="C45" t="str">
            <v>Programa de Apoyos para el Fortalecimiento de las Entidades Federativas (PAFEF)</v>
          </cell>
          <cell r="D45" t="e">
            <v>#REF!</v>
          </cell>
          <cell r="E45" t="e">
            <v>#REF!</v>
          </cell>
          <cell r="F45">
            <v>17000</v>
          </cell>
          <cell r="G45" t="e">
            <v>#REF!</v>
          </cell>
          <cell r="H45" t="e">
            <v>#REF!</v>
          </cell>
        </row>
        <row r="46">
          <cell r="C46" t="str">
            <v>Organismos y Empresas</v>
          </cell>
          <cell r="D46" t="e">
            <v>#REF!</v>
          </cell>
          <cell r="E46" t="e">
            <v>#REF!</v>
          </cell>
          <cell r="F46">
            <v>466195.10644309997</v>
          </cell>
          <cell r="G46" t="e">
            <v>#REF!</v>
          </cell>
          <cell r="H46" t="e">
            <v>#REF!</v>
          </cell>
        </row>
        <row r="47">
          <cell r="C47" t="str">
            <v>Petróleos Mexicanos</v>
          </cell>
          <cell r="D47" t="e">
            <v>#REF!</v>
          </cell>
          <cell r="E47" t="e">
            <v>#REF!</v>
          </cell>
          <cell r="F47">
            <v>111798.07889999999</v>
          </cell>
          <cell r="G47" t="e">
            <v>#REF!</v>
          </cell>
          <cell r="H47" t="e">
            <v>#REF!</v>
          </cell>
        </row>
        <row r="48">
          <cell r="C48" t="str">
            <v>Comisión Federal de Electricidad</v>
          </cell>
          <cell r="D48" t="e">
            <v>#REF!</v>
          </cell>
          <cell r="E48" t="e">
            <v>#REF!</v>
          </cell>
          <cell r="F48">
            <v>106825.64690000001</v>
          </cell>
          <cell r="G48" t="e">
            <v>#REF!</v>
          </cell>
          <cell r="H48" t="e">
            <v>#REF!</v>
          </cell>
        </row>
        <row r="49">
          <cell r="C49" t="str">
            <v>Luz y Fuerza del Centro</v>
          </cell>
          <cell r="D49" t="e">
            <v>#REF!</v>
          </cell>
          <cell r="E49" t="e">
            <v>#REF!</v>
          </cell>
          <cell r="F49">
            <v>20582.327143100003</v>
          </cell>
          <cell r="G49" t="e">
            <v>#REF!</v>
          </cell>
          <cell r="H49" t="e">
            <v>#REF!</v>
          </cell>
        </row>
        <row r="50">
          <cell r="C50" t="str">
            <v>Caminos y Puentes Federales de Ingresos y Servicios Conexos</v>
          </cell>
          <cell r="D50" t="e">
            <v>#REF!</v>
          </cell>
          <cell r="E50" t="e">
            <v>#REF!</v>
          </cell>
          <cell r="F50">
            <v>2533.8146999999999</v>
          </cell>
          <cell r="G50" t="e">
            <v>#REF!</v>
          </cell>
          <cell r="H50" t="e">
            <v>#REF!</v>
          </cell>
        </row>
        <row r="51">
          <cell r="C51" t="str">
            <v>Instituto Mexicano del Seguro Social</v>
          </cell>
          <cell r="D51" t="e">
            <v>#REF!</v>
          </cell>
          <cell r="E51" t="e">
            <v>#REF!</v>
          </cell>
          <cell r="F51">
            <v>168785.78159999999</v>
          </cell>
          <cell r="G51" t="e">
            <v>#REF!</v>
          </cell>
          <cell r="H51" t="e">
            <v>#REF!</v>
          </cell>
        </row>
        <row r="52">
          <cell r="C52" t="str">
            <v>Instituto de Seguridad y Servicios Sociales de los Trabajadores del Estado</v>
          </cell>
          <cell r="D52" t="e">
            <v>#REF!</v>
          </cell>
          <cell r="E52" t="e">
            <v>#REF!</v>
          </cell>
          <cell r="F52">
            <v>54580.157200000001</v>
          </cell>
          <cell r="G52" t="e">
            <v>#REF!</v>
          </cell>
          <cell r="H52" t="e">
            <v>#REF!</v>
          </cell>
        </row>
        <row r="53">
          <cell r="C53" t="str">
            <v>Lotería Nacional</v>
          </cell>
          <cell r="D53" t="e">
            <v>#REF!</v>
          </cell>
          <cell r="E53" t="e">
            <v>#REF!</v>
          </cell>
          <cell r="F53">
            <v>1089.3</v>
          </cell>
          <cell r="G53" t="e">
            <v>#REF!</v>
          </cell>
          <cell r="H53" t="e">
            <v>#REF!</v>
          </cell>
        </row>
        <row r="55">
          <cell r="C55" t="str">
            <v>Aportaciones ISSSTE - FOVISSSTE</v>
          </cell>
          <cell r="D55" t="e">
            <v>#REF!</v>
          </cell>
          <cell r="E55" t="e">
            <v>#REF!</v>
          </cell>
          <cell r="F55">
            <v>22764.7</v>
          </cell>
          <cell r="G55" t="e">
            <v>#REF!</v>
          </cell>
          <cell r="H55" t="e">
            <v>#REF!</v>
          </cell>
        </row>
        <row r="57">
          <cell r="C57" t="str">
            <v>e = estimado</v>
          </cell>
        </row>
        <row r="58">
          <cell r="C58" t="str">
            <v>a = aprobado</v>
          </cell>
        </row>
        <row r="59">
          <cell r="C59" t="str">
            <v>1_/ Para efectos de consolidación se deben excluir las aportaciones ISSSTE-FOVISSSTE.</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 val="Administrativa"/>
    </sheetNames>
    <sheetDataSet>
      <sheetData sheetId="0" refreshError="1"/>
      <sheetData sheetId="1" refreshError="1"/>
      <sheetData sheetId="2">
        <row r="7">
          <cell r="D7">
            <v>0.02</v>
          </cell>
        </row>
      </sheetData>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 val="Supuestos"/>
      <sheetName val="completa"/>
      <sheetName val="base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 val="FP19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sheetData sheetId="55"/>
      <sheetData sheetId="56"/>
      <sheetData sheetId="57"/>
      <sheetData sheetId="5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 val="tablas"/>
    </sheetNames>
    <sheetDataSet>
      <sheetData sheetId="0" refreshError="1"/>
      <sheetData sheetId="1" refreshError="1"/>
      <sheetData sheetId="2" refreshError="1"/>
      <sheetData sheetId="3" refreshError="1"/>
      <sheetData sheetId="4">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 val="catálogo pps"/>
    </sheetNames>
    <sheetDataSet>
      <sheetData sheetId="0">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 sheetId="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 val="FP1996"/>
      <sheetName val="Finanzas Púb"/>
      <sheetName val="Administrativa"/>
      <sheetName val="Clas_Econ"/>
      <sheetName val="Clas_Fun"/>
      <sheetName val="Sector público"/>
      <sheetName val="OyE"/>
      <sheetName val="Ramos Autónomos"/>
      <sheetName val="Gto_Ent_Fed"/>
      <sheetName val="Gasto Neto Total"/>
      <sheetName val="Ingresos Presup"/>
      <sheetName val="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 val="BASE DEFINITIVA 2002"/>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#REF!</v>
          </cell>
          <cell r="H42" t="e">
            <v>#REF!</v>
          </cell>
          <cell r="I42" t="e">
            <v>#REF!</v>
          </cell>
          <cell r="J42" t="e">
            <v>#REF!</v>
          </cell>
          <cell r="K42" t="e">
            <v>#REF!</v>
          </cell>
        </row>
        <row r="44">
          <cell r="C44" t="str">
            <v>Gobiernos de entidades federativas</v>
          </cell>
          <cell r="D44">
            <v>381951.6</v>
          </cell>
          <cell r="E44">
            <v>408629.5</v>
          </cell>
          <cell r="F44">
            <v>393140.8097553635</v>
          </cell>
          <cell r="G44" t="e">
            <v>#REF!</v>
          </cell>
          <cell r="H44" t="e">
            <v>#REF!</v>
          </cell>
          <cell r="I44" t="e">
            <v>#REF!</v>
          </cell>
          <cell r="J44" t="e">
            <v>#REF!</v>
          </cell>
          <cell r="K44" t="e">
            <v>#REF!</v>
          </cell>
        </row>
        <row r="45">
          <cell r="C45" t="str">
            <v>PAFEF</v>
          </cell>
          <cell r="D45">
            <v>12807.7</v>
          </cell>
          <cell r="E45">
            <v>14700</v>
          </cell>
          <cell r="F45">
            <v>14700</v>
          </cell>
          <cell r="G45" t="e">
            <v>#REF!</v>
          </cell>
          <cell r="H45" t="e">
            <v>#REF!</v>
          </cell>
          <cell r="I45" t="e">
            <v>#REF!</v>
          </cell>
          <cell r="J45" t="str">
            <v>--</v>
          </cell>
          <cell r="K45" t="str">
            <v>--</v>
          </cell>
        </row>
        <row r="46">
          <cell r="C46" t="str">
            <v>Participaciones Federales</v>
          </cell>
          <cell r="D46">
            <v>154663.29999999999</v>
          </cell>
          <cell r="E46">
            <v>166562.1</v>
          </cell>
          <cell r="F46">
            <v>151871.71319536353</v>
          </cell>
          <cell r="G46" t="e">
            <v>#REF!</v>
          </cell>
          <cell r="H46" t="e">
            <v>#REF!</v>
          </cell>
          <cell r="I46" t="e">
            <v>#REF!</v>
          </cell>
          <cell r="J46" t="e">
            <v>#REF!</v>
          </cell>
          <cell r="K46" t="e">
            <v>#REF!</v>
          </cell>
        </row>
        <row r="47">
          <cell r="C47" t="str">
            <v>Aportaciones federales para entidades y municipios</v>
          </cell>
          <cell r="D47">
            <v>187923.6</v>
          </cell>
          <cell r="E47">
            <v>199010.4</v>
          </cell>
          <cell r="F47">
            <v>198212.09656000001</v>
          </cell>
          <cell r="G47" t="e">
            <v>#REF!</v>
          </cell>
          <cell r="H47" t="e">
            <v>#REF!</v>
          </cell>
          <cell r="I47" t="e">
            <v>#REF!</v>
          </cell>
          <cell r="J47">
            <v>213464.87864000001</v>
          </cell>
          <cell r="K47" t="e">
            <v>#REF!</v>
          </cell>
        </row>
        <row r="48">
          <cell r="C48" t="str">
            <v>FAEB 2_/</v>
          </cell>
          <cell r="D48">
            <v>145447.29999999999</v>
          </cell>
          <cell r="E48">
            <v>156656.4</v>
          </cell>
          <cell r="F48">
            <v>155732.5</v>
          </cell>
          <cell r="G48" t="e">
            <v>#REF!</v>
          </cell>
          <cell r="H48" t="e">
            <v>#REF!</v>
          </cell>
          <cell r="I48" t="e">
            <v>#REF!</v>
          </cell>
          <cell r="J48">
            <v>166838.6</v>
          </cell>
          <cell r="K48" t="e">
            <v>#REF!</v>
          </cell>
        </row>
        <row r="49">
          <cell r="C49" t="str">
            <v>FASSA</v>
          </cell>
          <cell r="D49">
            <v>25336.7</v>
          </cell>
          <cell r="E49">
            <v>26758.799999999999</v>
          </cell>
          <cell r="F49">
            <v>26827.7</v>
          </cell>
          <cell r="G49" t="e">
            <v>#REF!</v>
          </cell>
          <cell r="H49" t="e">
            <v>#REF!</v>
          </cell>
          <cell r="I49" t="e">
            <v>#REF!</v>
          </cell>
          <cell r="J49">
            <v>31163.4</v>
          </cell>
          <cell r="K49" t="e">
            <v>#REF!</v>
          </cell>
        </row>
        <row r="50">
          <cell r="C50" t="str">
            <v>FAIS/FISE</v>
          </cell>
          <cell r="D50">
            <v>2310.6</v>
          </cell>
          <cell r="E50">
            <v>2640.2</v>
          </cell>
          <cell r="F50">
            <v>2640.1965599999999</v>
          </cell>
          <cell r="G50" t="e">
            <v>#REF!</v>
          </cell>
          <cell r="H50" t="e">
            <v>#REF!</v>
          </cell>
          <cell r="I50" t="e">
            <v>#REF!</v>
          </cell>
          <cell r="J50">
            <v>2698.1786400000001</v>
          </cell>
          <cell r="K50" t="e">
            <v>#REF!</v>
          </cell>
        </row>
        <row r="51">
          <cell r="C51" t="str">
            <v>FASP</v>
          </cell>
          <cell r="D51">
            <v>5786.4</v>
          </cell>
          <cell r="E51">
            <v>3000</v>
          </cell>
          <cell r="F51">
            <v>3000</v>
          </cell>
          <cell r="G51" t="e">
            <v>#REF!</v>
          </cell>
          <cell r="H51" t="e">
            <v>#REF!</v>
          </cell>
          <cell r="I51" t="e">
            <v>#REF!</v>
          </cell>
          <cell r="J51">
            <v>2500</v>
          </cell>
          <cell r="K51" t="e">
            <v>#REF!</v>
          </cell>
        </row>
        <row r="52">
          <cell r="C52" t="str">
            <v>FAM</v>
          </cell>
          <cell r="D52">
            <v>6231.1</v>
          </cell>
          <cell r="E52">
            <v>7092.8</v>
          </cell>
          <cell r="F52">
            <v>7092.9</v>
          </cell>
          <cell r="G52" t="e">
            <v>#REF!</v>
          </cell>
          <cell r="H52" t="e">
            <v>#REF!</v>
          </cell>
          <cell r="I52" t="e">
            <v>#REF!</v>
          </cell>
          <cell r="J52">
            <v>7248.6</v>
          </cell>
          <cell r="K52" t="e">
            <v>#REF!</v>
          </cell>
        </row>
        <row r="53">
          <cell r="C53" t="str">
            <v>FAETA</v>
          </cell>
          <cell r="D53">
            <v>2811.5</v>
          </cell>
          <cell r="E53">
            <v>2862.2</v>
          </cell>
          <cell r="F53">
            <v>2918.8</v>
          </cell>
          <cell r="G53" t="e">
            <v>#REF!</v>
          </cell>
          <cell r="H53" t="e">
            <v>#REF!</v>
          </cell>
          <cell r="I53" t="e">
            <v>#REF!</v>
          </cell>
          <cell r="J53">
            <v>3016.1</v>
          </cell>
          <cell r="K53" t="e">
            <v>#REF!</v>
          </cell>
        </row>
        <row r="54">
          <cell r="C54" t="str">
            <v>Convenios de descentralización</v>
          </cell>
          <cell r="D54">
            <v>26557</v>
          </cell>
          <cell r="E54">
            <v>28357</v>
          </cell>
          <cell r="F54">
            <v>28357</v>
          </cell>
          <cell r="G54" t="e">
            <v>#REF!</v>
          </cell>
          <cell r="H54" t="e">
            <v>#REF!</v>
          </cell>
          <cell r="I54" t="e">
            <v>#REF!</v>
          </cell>
          <cell r="J54">
            <v>25925</v>
          </cell>
          <cell r="K54" t="e">
            <v>#REF!</v>
          </cell>
        </row>
        <row r="56">
          <cell r="C56" t="str">
            <v>Gobiernos municipales</v>
          </cell>
          <cell r="D56">
            <v>78560.5</v>
          </cell>
          <cell r="E56">
            <v>94101.200000000012</v>
          </cell>
          <cell r="F56">
            <v>89459.190244636469</v>
          </cell>
          <cell r="G56" t="e">
            <v>#REF!</v>
          </cell>
          <cell r="H56" t="e">
            <v>#REF!</v>
          </cell>
          <cell r="I56" t="e">
            <v>#REF!</v>
          </cell>
          <cell r="J56" t="e">
            <v>#REF!</v>
          </cell>
          <cell r="K56" t="e">
            <v>#REF!</v>
          </cell>
        </row>
        <row r="57">
          <cell r="C57" t="str">
            <v>Participaciones federales</v>
          </cell>
          <cell r="D57">
            <v>42267.9</v>
          </cell>
          <cell r="E57">
            <v>52630.8</v>
          </cell>
          <cell r="F57">
            <v>47988.886804636466</v>
          </cell>
          <cell r="G57" t="e">
            <v>#REF!</v>
          </cell>
          <cell r="H57" t="e">
            <v>#REF!</v>
          </cell>
          <cell r="I57" t="e">
            <v>#REF!</v>
          </cell>
          <cell r="J57" t="e">
            <v>#REF!</v>
          </cell>
          <cell r="K57" t="e">
            <v>#REF!</v>
          </cell>
        </row>
        <row r="58">
          <cell r="C58" t="str">
            <v>Aportaciones federales para entidades y municipios</v>
          </cell>
          <cell r="D58">
            <v>36292.6</v>
          </cell>
          <cell r="E58">
            <v>41470.400000000001</v>
          </cell>
          <cell r="F58">
            <v>41470.303440000003</v>
          </cell>
          <cell r="G58" t="e">
            <v>#REF!</v>
          </cell>
          <cell r="H58" t="e">
            <v>#REF!</v>
          </cell>
          <cell r="I58" t="e">
            <v>#REF!</v>
          </cell>
          <cell r="J58">
            <v>42381.021359999999</v>
          </cell>
          <cell r="K58" t="e">
            <v>#REF!</v>
          </cell>
        </row>
        <row r="59">
          <cell r="C59" t="str">
            <v>FAIS/FISM</v>
          </cell>
          <cell r="D59">
            <v>16753.5</v>
          </cell>
          <cell r="E59">
            <v>19143.7</v>
          </cell>
          <cell r="F59">
            <v>19143.603439999999</v>
          </cell>
          <cell r="G59" t="e">
            <v>#REF!</v>
          </cell>
          <cell r="H59" t="e">
            <v>#REF!</v>
          </cell>
          <cell r="I59" t="e">
            <v>#REF!</v>
          </cell>
          <cell r="J59">
            <v>19564.021359999999</v>
          </cell>
          <cell r="K59" t="e">
            <v>#REF!</v>
          </cell>
        </row>
        <row r="60">
          <cell r="C60" t="str">
            <v>FORTAMUN</v>
          </cell>
          <cell r="D60">
            <v>19539.099999999999</v>
          </cell>
          <cell r="E60">
            <v>22326.7</v>
          </cell>
          <cell r="F60">
            <v>22326.7</v>
          </cell>
          <cell r="G60" t="e">
            <v>#REF!</v>
          </cell>
          <cell r="H60" t="e">
            <v>#REF!</v>
          </cell>
          <cell r="I60" t="e">
            <v>#REF!</v>
          </cell>
          <cell r="J60">
            <v>22817</v>
          </cell>
          <cell r="K60" t="e">
            <v>#REF!</v>
          </cell>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Hoja4"/>
      <sheetName val="Anexo 7"/>
      <sheetName val="Anexo 10"/>
      <sheetName val="Anexo 29"/>
      <sheetName val="Libro4"/>
      <sheetName val="Índice"/>
      <sheetName val="Anexo 25"/>
      <sheetName val="Anexo 30"/>
      <sheetName val="Índice (2)"/>
      <sheetName val="Hoja5"/>
      <sheetName val="INDÍGENAS"/>
      <sheetName val="GÉNERO"/>
      <sheetName val="Gráfico1"/>
      <sheetName val="Sheet1"/>
    </sheetNames>
    <definedNames>
      <definedName name="_________AGO1"/>
      <definedName name="_________NOV1"/>
      <definedName name="_________OCT1"/>
      <definedName name="_________SEP1"/>
      <definedName name="ABR"/>
      <definedName name="AGO"/>
      <definedName name="ddd"/>
      <definedName name="DIC"/>
      <definedName name="FEB"/>
      <definedName name="FECHA"/>
      <definedName name="JUL"/>
      <definedName name="JUN"/>
      <definedName name="MAR"/>
      <definedName name="MAY"/>
      <definedName name="MES"/>
      <definedName name="NOV"/>
      <definedName name="OCT"/>
      <definedName name="SE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Clas_Ec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 val="Clas_Fu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 val="Clas_Fu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 val="Ingresos serie"/>
    </sheetNames>
    <sheetDataSet>
      <sheetData sheetId="0"/>
      <sheetData sheetId="1"/>
      <sheetData sheetId="2"/>
      <sheetData sheetId="3"/>
      <sheetData sheetId="4"/>
      <sheetData sheetId="5"/>
      <sheetData sheetId="6"/>
      <sheetData sheetId="7"/>
      <sheetData sheetId="8"/>
      <sheetData sheetId="9"/>
      <sheetData sheetId="10"/>
      <sheetData sheetId="1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t="e">
            <v>#REF!</v>
          </cell>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#REF!</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#REF!</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t="e">
            <v>#REF!</v>
          </cell>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t="e">
            <v>#REF!</v>
          </cell>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t="e">
            <v>#REF!</v>
          </cell>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t="e">
            <v>#REF!</v>
          </cell>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#REF!</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#REF!</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t="e">
            <v>#REF!</v>
          </cell>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t="e">
            <v>#REF!</v>
          </cell>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t="e">
            <v>#REF!</v>
          </cell>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t="e">
            <v>#REF!</v>
          </cell>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t="e">
            <v>#REF!</v>
          </cell>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t="e">
            <v>#REF!</v>
          </cell>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t="e">
            <v>#REF!</v>
          </cell>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t="e">
            <v>#REF!</v>
          </cell>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t="e">
            <v>#REF!</v>
          </cell>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t="e">
            <v>#REF!</v>
          </cell>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#REF!</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t="e">
            <v>#REF!</v>
          </cell>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t="e">
            <v>#REF!</v>
          </cell>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t="e">
            <v>#REF!</v>
          </cell>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#REF!</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t="e">
            <v>#REF!</v>
          </cell>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t="e">
            <v>#REF!</v>
          </cell>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#REF!</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t="e">
            <v>#REF!</v>
          </cell>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t="e">
            <v>#REF!</v>
          </cell>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t="e">
            <v>#REF!</v>
          </cell>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t="e">
            <v>#REF!</v>
          </cell>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#REF!</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t="e">
            <v>#REF!</v>
          </cell>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t="e">
            <v>#REF!</v>
          </cell>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t="e">
            <v>#REF!</v>
          </cell>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sheetData sheetId="13"/>
      <sheetData sheetId="14"/>
      <sheetData sheetId="15"/>
      <sheetData sheetId="16"/>
      <sheetData sheetId="1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 val="20-5.2.3"/>
      <sheetName val="30-6.1.1"/>
    </sheetNames>
    <sheetDataSet>
      <sheetData sheetId="0" refreshError="1"/>
      <sheetData sheetId="1" refreshError="1"/>
      <sheetData sheetId="2">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 val="DatosRamoUrEconomica"/>
    </sheetNames>
    <sheetDataSet>
      <sheetData sheetId="0">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sheetData sheetId="2"/>
      <sheetData sheetId="3"/>
      <sheetData sheetId="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 val="Clas_Fun"/>
      <sheetName val="Hoja1"/>
    </sheetNames>
    <sheetDataSet>
      <sheetData sheetId="0"/>
      <sheetData sheetId="1"/>
      <sheetData sheetId="2"/>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sheetData sheetId="5"/>
      <sheetData sheetId="6" refreshError="1"/>
      <sheetData sheetId="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22"/>
      <sheetName val="Pagado"/>
      <sheetName val="Presupuesto"/>
    </sheetNames>
    <sheetDataSet>
      <sheetData sheetId="0"/>
      <sheetData sheetId="1"/>
      <sheetData sheetId="2">
        <row r="1">
          <cell r="T1" t="str">
            <v>MES</v>
          </cell>
        </row>
        <row r="2">
          <cell r="T2">
            <v>11</v>
          </cell>
        </row>
        <row r="3">
          <cell r="T3">
            <v>11</v>
          </cell>
        </row>
        <row r="4">
          <cell r="T4">
            <v>11</v>
          </cell>
        </row>
        <row r="5">
          <cell r="T5">
            <v>11</v>
          </cell>
        </row>
        <row r="6">
          <cell r="T6">
            <v>11</v>
          </cell>
        </row>
        <row r="7">
          <cell r="T7">
            <v>11</v>
          </cell>
        </row>
        <row r="8">
          <cell r="T8">
            <v>11</v>
          </cell>
        </row>
        <row r="9">
          <cell r="T9">
            <v>11</v>
          </cell>
        </row>
        <row r="10">
          <cell r="T10">
            <v>11</v>
          </cell>
        </row>
        <row r="11">
          <cell r="T11">
            <v>11</v>
          </cell>
        </row>
        <row r="12">
          <cell r="T12">
            <v>11</v>
          </cell>
        </row>
        <row r="13">
          <cell r="T13">
            <v>11</v>
          </cell>
        </row>
        <row r="14">
          <cell r="T14">
            <v>11</v>
          </cell>
        </row>
        <row r="15">
          <cell r="T15">
            <v>11</v>
          </cell>
        </row>
        <row r="16">
          <cell r="T16">
            <v>11</v>
          </cell>
        </row>
        <row r="17">
          <cell r="T17">
            <v>11</v>
          </cell>
        </row>
        <row r="18">
          <cell r="T18">
            <v>11</v>
          </cell>
        </row>
        <row r="19">
          <cell r="T19">
            <v>11</v>
          </cell>
        </row>
        <row r="20">
          <cell r="T20">
            <v>11</v>
          </cell>
        </row>
        <row r="21">
          <cell r="T21">
            <v>11</v>
          </cell>
        </row>
        <row r="22">
          <cell r="T22">
            <v>11</v>
          </cell>
        </row>
        <row r="23">
          <cell r="T23">
            <v>11</v>
          </cell>
        </row>
        <row r="24">
          <cell r="T24">
            <v>11</v>
          </cell>
        </row>
        <row r="25">
          <cell r="T25">
            <v>11</v>
          </cell>
        </row>
        <row r="26">
          <cell r="T26">
            <v>11</v>
          </cell>
        </row>
        <row r="27">
          <cell r="T27">
            <v>11</v>
          </cell>
        </row>
        <row r="28">
          <cell r="T28">
            <v>11</v>
          </cell>
        </row>
        <row r="29">
          <cell r="T29">
            <v>11</v>
          </cell>
        </row>
        <row r="30">
          <cell r="T30">
            <v>11</v>
          </cell>
        </row>
        <row r="31">
          <cell r="T31">
            <v>11</v>
          </cell>
        </row>
        <row r="32">
          <cell r="T32">
            <v>11</v>
          </cell>
        </row>
        <row r="33">
          <cell r="T33">
            <v>11</v>
          </cell>
        </row>
        <row r="34">
          <cell r="T34">
            <v>11</v>
          </cell>
        </row>
        <row r="35">
          <cell r="T35">
            <v>11</v>
          </cell>
        </row>
        <row r="36">
          <cell r="T36">
            <v>11</v>
          </cell>
        </row>
        <row r="37">
          <cell r="T37">
            <v>11</v>
          </cell>
        </row>
        <row r="38">
          <cell r="T38">
            <v>11</v>
          </cell>
        </row>
        <row r="39">
          <cell r="T39">
            <v>11</v>
          </cell>
        </row>
        <row r="40">
          <cell r="T40">
            <v>11</v>
          </cell>
        </row>
        <row r="41">
          <cell r="T41">
            <v>11</v>
          </cell>
        </row>
        <row r="42">
          <cell r="T42">
            <v>11</v>
          </cell>
        </row>
        <row r="43">
          <cell r="T43">
            <v>11</v>
          </cell>
        </row>
        <row r="44">
          <cell r="T44">
            <v>11</v>
          </cell>
        </row>
        <row r="45">
          <cell r="T45">
            <v>11</v>
          </cell>
        </row>
        <row r="46">
          <cell r="T46">
            <v>11</v>
          </cell>
        </row>
        <row r="47">
          <cell r="T47">
            <v>11</v>
          </cell>
        </row>
        <row r="48">
          <cell r="T48">
            <v>11</v>
          </cell>
        </row>
        <row r="49">
          <cell r="T49">
            <v>11</v>
          </cell>
        </row>
        <row r="50">
          <cell r="T50">
            <v>11</v>
          </cell>
        </row>
        <row r="51">
          <cell r="T51">
            <v>11</v>
          </cell>
        </row>
        <row r="52">
          <cell r="T52">
            <v>11</v>
          </cell>
        </row>
        <row r="53">
          <cell r="T53">
            <v>11</v>
          </cell>
        </row>
        <row r="54">
          <cell r="T54">
            <v>11</v>
          </cell>
        </row>
        <row r="55">
          <cell r="T55">
            <v>11</v>
          </cell>
        </row>
        <row r="56">
          <cell r="T56">
            <v>11</v>
          </cell>
        </row>
        <row r="57">
          <cell r="T57">
            <v>11</v>
          </cell>
        </row>
        <row r="58">
          <cell r="T58">
            <v>11</v>
          </cell>
        </row>
        <row r="59">
          <cell r="T59">
            <v>11</v>
          </cell>
        </row>
        <row r="60">
          <cell r="T60">
            <v>11</v>
          </cell>
        </row>
        <row r="61">
          <cell r="T61">
            <v>11</v>
          </cell>
        </row>
        <row r="62">
          <cell r="T62">
            <v>11</v>
          </cell>
        </row>
        <row r="63">
          <cell r="T63">
            <v>11</v>
          </cell>
        </row>
        <row r="64">
          <cell r="T64">
            <v>11</v>
          </cell>
        </row>
        <row r="65">
          <cell r="T65">
            <v>11</v>
          </cell>
        </row>
        <row r="66">
          <cell r="T66">
            <v>11</v>
          </cell>
        </row>
        <row r="67">
          <cell r="T67">
            <v>11</v>
          </cell>
        </row>
        <row r="68">
          <cell r="T68">
            <v>11</v>
          </cell>
        </row>
        <row r="69">
          <cell r="T69">
            <v>11</v>
          </cell>
        </row>
        <row r="70">
          <cell r="T70">
            <v>11</v>
          </cell>
        </row>
        <row r="71">
          <cell r="T71">
            <v>11</v>
          </cell>
        </row>
        <row r="72">
          <cell r="T72">
            <v>11</v>
          </cell>
        </row>
        <row r="73">
          <cell r="T73">
            <v>11</v>
          </cell>
        </row>
        <row r="74">
          <cell r="T74">
            <v>11</v>
          </cell>
        </row>
        <row r="75">
          <cell r="T75">
            <v>11</v>
          </cell>
        </row>
        <row r="76">
          <cell r="T76">
            <v>11</v>
          </cell>
        </row>
        <row r="77">
          <cell r="T77">
            <v>11</v>
          </cell>
        </row>
        <row r="78">
          <cell r="T78">
            <v>11</v>
          </cell>
        </row>
        <row r="79">
          <cell r="T79">
            <v>11</v>
          </cell>
        </row>
        <row r="80">
          <cell r="T80">
            <v>11</v>
          </cell>
        </row>
        <row r="81">
          <cell r="T81">
            <v>11</v>
          </cell>
        </row>
        <row r="82">
          <cell r="T82">
            <v>11</v>
          </cell>
        </row>
        <row r="83">
          <cell r="T83">
            <v>11</v>
          </cell>
        </row>
        <row r="84">
          <cell r="T84">
            <v>11</v>
          </cell>
        </row>
        <row r="85">
          <cell r="T85">
            <v>11</v>
          </cell>
        </row>
        <row r="86">
          <cell r="T86">
            <v>11</v>
          </cell>
        </row>
        <row r="87">
          <cell r="T87">
            <v>11</v>
          </cell>
        </row>
        <row r="88">
          <cell r="T88">
            <v>11</v>
          </cell>
        </row>
        <row r="89">
          <cell r="T89">
            <v>11</v>
          </cell>
        </row>
        <row r="90">
          <cell r="T90">
            <v>11</v>
          </cell>
        </row>
        <row r="91">
          <cell r="T91">
            <v>11</v>
          </cell>
        </row>
        <row r="92">
          <cell r="T92">
            <v>11</v>
          </cell>
        </row>
        <row r="93">
          <cell r="T93">
            <v>11</v>
          </cell>
        </row>
        <row r="94">
          <cell r="T94">
            <v>11</v>
          </cell>
        </row>
        <row r="95">
          <cell r="T95">
            <v>11</v>
          </cell>
        </row>
        <row r="96">
          <cell r="T96">
            <v>11</v>
          </cell>
        </row>
        <row r="97">
          <cell r="T97">
            <v>11</v>
          </cell>
        </row>
        <row r="98">
          <cell r="T98">
            <v>11</v>
          </cell>
        </row>
        <row r="99">
          <cell r="T99">
            <v>11</v>
          </cell>
        </row>
        <row r="100">
          <cell r="T100">
            <v>11</v>
          </cell>
        </row>
        <row r="101">
          <cell r="T101">
            <v>11</v>
          </cell>
        </row>
        <row r="102">
          <cell r="T102">
            <v>11</v>
          </cell>
        </row>
        <row r="103">
          <cell r="T103">
            <v>11</v>
          </cell>
        </row>
        <row r="104">
          <cell r="T104">
            <v>11</v>
          </cell>
        </row>
        <row r="105">
          <cell r="T105">
            <v>11</v>
          </cell>
        </row>
        <row r="106">
          <cell r="T106">
            <v>11</v>
          </cell>
        </row>
        <row r="107">
          <cell r="T107">
            <v>11</v>
          </cell>
        </row>
        <row r="108">
          <cell r="T108">
            <v>11</v>
          </cell>
        </row>
        <row r="109">
          <cell r="T109">
            <v>11</v>
          </cell>
        </row>
        <row r="110">
          <cell r="T110">
            <v>11</v>
          </cell>
        </row>
        <row r="111">
          <cell r="T111">
            <v>11</v>
          </cell>
        </row>
        <row r="112">
          <cell r="T112">
            <v>11</v>
          </cell>
        </row>
        <row r="113">
          <cell r="T113">
            <v>11</v>
          </cell>
        </row>
        <row r="114">
          <cell r="T114">
            <v>11</v>
          </cell>
        </row>
        <row r="115">
          <cell r="T115">
            <v>11</v>
          </cell>
        </row>
        <row r="116">
          <cell r="T116">
            <v>11</v>
          </cell>
        </row>
        <row r="117">
          <cell r="T117">
            <v>11</v>
          </cell>
        </row>
        <row r="118">
          <cell r="T118">
            <v>11</v>
          </cell>
        </row>
        <row r="119">
          <cell r="T119">
            <v>11</v>
          </cell>
        </row>
        <row r="120">
          <cell r="T120">
            <v>11</v>
          </cell>
        </row>
        <row r="121">
          <cell r="T121">
            <v>11</v>
          </cell>
        </row>
        <row r="122">
          <cell r="T122">
            <v>11</v>
          </cell>
        </row>
        <row r="123">
          <cell r="T123">
            <v>11</v>
          </cell>
        </row>
        <row r="124">
          <cell r="T124">
            <v>11</v>
          </cell>
        </row>
        <row r="125">
          <cell r="T125">
            <v>11</v>
          </cell>
        </row>
        <row r="126">
          <cell r="T126">
            <v>11</v>
          </cell>
        </row>
        <row r="127">
          <cell r="T127">
            <v>11</v>
          </cell>
        </row>
        <row r="128">
          <cell r="T128">
            <v>11</v>
          </cell>
        </row>
        <row r="129">
          <cell r="T129">
            <v>11</v>
          </cell>
        </row>
        <row r="130">
          <cell r="T130">
            <v>11</v>
          </cell>
        </row>
        <row r="131">
          <cell r="T131">
            <v>11</v>
          </cell>
        </row>
        <row r="132">
          <cell r="T132">
            <v>11</v>
          </cell>
        </row>
        <row r="133">
          <cell r="T133">
            <v>11</v>
          </cell>
        </row>
        <row r="134">
          <cell r="T134">
            <v>11</v>
          </cell>
        </row>
        <row r="135">
          <cell r="T135">
            <v>11</v>
          </cell>
        </row>
        <row r="136">
          <cell r="T136">
            <v>11</v>
          </cell>
        </row>
        <row r="137">
          <cell r="T137">
            <v>11</v>
          </cell>
        </row>
        <row r="138">
          <cell r="T138">
            <v>11</v>
          </cell>
        </row>
        <row r="139">
          <cell r="T139">
            <v>11</v>
          </cell>
        </row>
        <row r="140">
          <cell r="T140">
            <v>11</v>
          </cell>
        </row>
        <row r="141">
          <cell r="T141">
            <v>11</v>
          </cell>
        </row>
        <row r="142">
          <cell r="T142">
            <v>11</v>
          </cell>
        </row>
        <row r="143">
          <cell r="T143">
            <v>11</v>
          </cell>
        </row>
        <row r="144">
          <cell r="T144">
            <v>11</v>
          </cell>
        </row>
        <row r="145">
          <cell r="T145">
            <v>11</v>
          </cell>
        </row>
        <row r="146">
          <cell r="T146">
            <v>11</v>
          </cell>
        </row>
        <row r="147">
          <cell r="T147">
            <v>11</v>
          </cell>
        </row>
        <row r="148">
          <cell r="T148">
            <v>11</v>
          </cell>
        </row>
        <row r="149">
          <cell r="T149">
            <v>11</v>
          </cell>
        </row>
        <row r="150">
          <cell r="T150">
            <v>11</v>
          </cell>
        </row>
        <row r="151">
          <cell r="T151">
            <v>11</v>
          </cell>
        </row>
        <row r="152">
          <cell r="T152">
            <v>11</v>
          </cell>
        </row>
        <row r="153">
          <cell r="T153">
            <v>11</v>
          </cell>
        </row>
        <row r="154">
          <cell r="T154">
            <v>11</v>
          </cell>
        </row>
        <row r="155">
          <cell r="T155">
            <v>11</v>
          </cell>
        </row>
        <row r="156">
          <cell r="T156">
            <v>11</v>
          </cell>
        </row>
        <row r="157">
          <cell r="T157">
            <v>11</v>
          </cell>
        </row>
        <row r="158">
          <cell r="T158">
            <v>11</v>
          </cell>
        </row>
        <row r="159">
          <cell r="T159">
            <v>11</v>
          </cell>
        </row>
        <row r="160">
          <cell r="T160">
            <v>11</v>
          </cell>
        </row>
        <row r="161">
          <cell r="T161">
            <v>11</v>
          </cell>
        </row>
        <row r="162">
          <cell r="T162">
            <v>11</v>
          </cell>
        </row>
        <row r="163">
          <cell r="T163">
            <v>11</v>
          </cell>
        </row>
        <row r="164">
          <cell r="T164">
            <v>11</v>
          </cell>
        </row>
        <row r="165">
          <cell r="T165">
            <v>11</v>
          </cell>
        </row>
        <row r="166">
          <cell r="T166">
            <v>11</v>
          </cell>
        </row>
        <row r="167">
          <cell r="T167">
            <v>11</v>
          </cell>
        </row>
        <row r="168">
          <cell r="T168">
            <v>11</v>
          </cell>
        </row>
        <row r="169">
          <cell r="T169">
            <v>11</v>
          </cell>
        </row>
        <row r="170">
          <cell r="T170">
            <v>11</v>
          </cell>
        </row>
        <row r="171">
          <cell r="T171">
            <v>11</v>
          </cell>
        </row>
        <row r="172">
          <cell r="T172">
            <v>11</v>
          </cell>
        </row>
        <row r="173">
          <cell r="T173">
            <v>11</v>
          </cell>
        </row>
        <row r="174">
          <cell r="T174">
            <v>11</v>
          </cell>
        </row>
        <row r="175">
          <cell r="T175">
            <v>11</v>
          </cell>
        </row>
        <row r="176">
          <cell r="T176">
            <v>11</v>
          </cell>
        </row>
        <row r="177">
          <cell r="T177">
            <v>11</v>
          </cell>
        </row>
        <row r="178">
          <cell r="T178">
            <v>11</v>
          </cell>
        </row>
        <row r="179">
          <cell r="T179">
            <v>11</v>
          </cell>
        </row>
        <row r="180">
          <cell r="T180">
            <v>11</v>
          </cell>
        </row>
        <row r="181">
          <cell r="T181">
            <v>11</v>
          </cell>
        </row>
        <row r="182">
          <cell r="T182">
            <v>11</v>
          </cell>
        </row>
        <row r="183">
          <cell r="T183">
            <v>11</v>
          </cell>
        </row>
        <row r="184">
          <cell r="T184">
            <v>11</v>
          </cell>
        </row>
        <row r="185">
          <cell r="T185">
            <v>11</v>
          </cell>
        </row>
        <row r="186">
          <cell r="T186">
            <v>11</v>
          </cell>
        </row>
        <row r="187">
          <cell r="T187">
            <v>11</v>
          </cell>
        </row>
        <row r="188">
          <cell r="T188">
            <v>11</v>
          </cell>
        </row>
        <row r="189">
          <cell r="T189">
            <v>11</v>
          </cell>
        </row>
        <row r="190">
          <cell r="T190">
            <v>11</v>
          </cell>
        </row>
        <row r="191">
          <cell r="T191">
            <v>11</v>
          </cell>
        </row>
        <row r="192">
          <cell r="T192">
            <v>11</v>
          </cell>
        </row>
        <row r="193">
          <cell r="T193">
            <v>11</v>
          </cell>
        </row>
        <row r="194">
          <cell r="T194">
            <v>11</v>
          </cell>
        </row>
        <row r="195">
          <cell r="T195">
            <v>11</v>
          </cell>
        </row>
        <row r="196">
          <cell r="T196">
            <v>11</v>
          </cell>
        </row>
        <row r="197">
          <cell r="T197">
            <v>11</v>
          </cell>
        </row>
        <row r="198">
          <cell r="T198">
            <v>11</v>
          </cell>
        </row>
        <row r="199">
          <cell r="T199">
            <v>11</v>
          </cell>
        </row>
        <row r="200">
          <cell r="T200">
            <v>11</v>
          </cell>
        </row>
        <row r="201">
          <cell r="T201">
            <v>11</v>
          </cell>
        </row>
        <row r="202">
          <cell r="T202">
            <v>11</v>
          </cell>
        </row>
        <row r="203">
          <cell r="T203">
            <v>11</v>
          </cell>
        </row>
        <row r="204">
          <cell r="T204">
            <v>11</v>
          </cell>
        </row>
        <row r="205">
          <cell r="T205">
            <v>11</v>
          </cell>
        </row>
        <row r="206">
          <cell r="T206">
            <v>11</v>
          </cell>
        </row>
        <row r="207">
          <cell r="T207">
            <v>11</v>
          </cell>
        </row>
        <row r="208">
          <cell r="T208">
            <v>11</v>
          </cell>
        </row>
        <row r="209">
          <cell r="T209">
            <v>11</v>
          </cell>
        </row>
        <row r="210">
          <cell r="T210">
            <v>11</v>
          </cell>
        </row>
        <row r="211">
          <cell r="T211">
            <v>11</v>
          </cell>
        </row>
        <row r="212">
          <cell r="T212">
            <v>11</v>
          </cell>
        </row>
        <row r="213">
          <cell r="T213">
            <v>11</v>
          </cell>
        </row>
        <row r="214">
          <cell r="T214">
            <v>11</v>
          </cell>
        </row>
        <row r="215">
          <cell r="T215">
            <v>11</v>
          </cell>
        </row>
        <row r="216">
          <cell r="T216">
            <v>11</v>
          </cell>
        </row>
        <row r="217">
          <cell r="T217">
            <v>11</v>
          </cell>
        </row>
        <row r="218">
          <cell r="T218">
            <v>11</v>
          </cell>
        </row>
        <row r="219">
          <cell r="T219">
            <v>11</v>
          </cell>
        </row>
        <row r="220">
          <cell r="T220">
            <v>11</v>
          </cell>
        </row>
        <row r="221">
          <cell r="T221">
            <v>11</v>
          </cell>
        </row>
        <row r="222">
          <cell r="T222">
            <v>11</v>
          </cell>
        </row>
        <row r="223">
          <cell r="T223">
            <v>11</v>
          </cell>
        </row>
        <row r="224">
          <cell r="T224">
            <v>11</v>
          </cell>
        </row>
        <row r="225">
          <cell r="T225">
            <v>11</v>
          </cell>
        </row>
        <row r="226">
          <cell r="T226">
            <v>11</v>
          </cell>
        </row>
        <row r="227">
          <cell r="T227">
            <v>11</v>
          </cell>
        </row>
        <row r="228">
          <cell r="T228">
            <v>11</v>
          </cell>
        </row>
        <row r="229">
          <cell r="T229">
            <v>11</v>
          </cell>
        </row>
        <row r="230">
          <cell r="T230">
            <v>11</v>
          </cell>
        </row>
        <row r="231">
          <cell r="T231">
            <v>11</v>
          </cell>
        </row>
        <row r="232">
          <cell r="T232">
            <v>11</v>
          </cell>
        </row>
        <row r="233">
          <cell r="T233">
            <v>11</v>
          </cell>
        </row>
        <row r="234">
          <cell r="T234">
            <v>11</v>
          </cell>
        </row>
        <row r="235">
          <cell r="T235">
            <v>11</v>
          </cell>
        </row>
        <row r="236">
          <cell r="T236">
            <v>11</v>
          </cell>
        </row>
        <row r="237">
          <cell r="T237">
            <v>11</v>
          </cell>
        </row>
        <row r="238">
          <cell r="T238">
            <v>11</v>
          </cell>
        </row>
        <row r="239">
          <cell r="T239">
            <v>11</v>
          </cell>
        </row>
        <row r="240">
          <cell r="T240">
            <v>11</v>
          </cell>
        </row>
        <row r="241">
          <cell r="T241">
            <v>11</v>
          </cell>
        </row>
        <row r="242">
          <cell r="T242">
            <v>11</v>
          </cell>
        </row>
        <row r="243">
          <cell r="T243">
            <v>11</v>
          </cell>
        </row>
        <row r="244">
          <cell r="T244">
            <v>11</v>
          </cell>
        </row>
        <row r="245">
          <cell r="T245">
            <v>11</v>
          </cell>
        </row>
        <row r="246">
          <cell r="T246">
            <v>11</v>
          </cell>
        </row>
        <row r="247">
          <cell r="T247">
            <v>11</v>
          </cell>
        </row>
        <row r="248">
          <cell r="T248">
            <v>11</v>
          </cell>
        </row>
        <row r="249">
          <cell r="T249">
            <v>11</v>
          </cell>
        </row>
        <row r="250">
          <cell r="T250">
            <v>11</v>
          </cell>
        </row>
        <row r="251">
          <cell r="T251">
            <v>11</v>
          </cell>
        </row>
        <row r="252">
          <cell r="T252">
            <v>11</v>
          </cell>
        </row>
        <row r="253">
          <cell r="T253">
            <v>11</v>
          </cell>
        </row>
        <row r="254">
          <cell r="T254">
            <v>11</v>
          </cell>
        </row>
        <row r="255">
          <cell r="T255">
            <v>11</v>
          </cell>
        </row>
        <row r="256">
          <cell r="T256">
            <v>11</v>
          </cell>
        </row>
        <row r="257">
          <cell r="T257">
            <v>11</v>
          </cell>
        </row>
        <row r="258">
          <cell r="T258">
            <v>11</v>
          </cell>
        </row>
        <row r="259">
          <cell r="T259">
            <v>11</v>
          </cell>
        </row>
        <row r="260">
          <cell r="T260">
            <v>11</v>
          </cell>
        </row>
        <row r="261">
          <cell r="T261">
            <v>11</v>
          </cell>
        </row>
        <row r="262">
          <cell r="T262">
            <v>11</v>
          </cell>
        </row>
        <row r="263">
          <cell r="T263">
            <v>11</v>
          </cell>
        </row>
        <row r="264">
          <cell r="T264">
            <v>11</v>
          </cell>
        </row>
        <row r="265">
          <cell r="T265">
            <v>11</v>
          </cell>
        </row>
        <row r="266">
          <cell r="T266">
            <v>11</v>
          </cell>
        </row>
        <row r="267">
          <cell r="T267">
            <v>11</v>
          </cell>
        </row>
        <row r="268">
          <cell r="T268">
            <v>11</v>
          </cell>
        </row>
        <row r="269">
          <cell r="T269">
            <v>11</v>
          </cell>
        </row>
        <row r="270">
          <cell r="T270">
            <v>11</v>
          </cell>
        </row>
        <row r="271">
          <cell r="T271">
            <v>11</v>
          </cell>
        </row>
        <row r="272">
          <cell r="T272">
            <v>11</v>
          </cell>
        </row>
        <row r="273">
          <cell r="T273">
            <v>11</v>
          </cell>
        </row>
        <row r="274">
          <cell r="T274">
            <v>11</v>
          </cell>
        </row>
        <row r="275">
          <cell r="T275">
            <v>11</v>
          </cell>
        </row>
        <row r="276">
          <cell r="T276">
            <v>11</v>
          </cell>
        </row>
        <row r="277">
          <cell r="T277">
            <v>11</v>
          </cell>
        </row>
        <row r="278">
          <cell r="T278">
            <v>11</v>
          </cell>
        </row>
        <row r="279">
          <cell r="T279">
            <v>11</v>
          </cell>
        </row>
        <row r="280">
          <cell r="T280">
            <v>11</v>
          </cell>
        </row>
        <row r="281">
          <cell r="T281">
            <v>11</v>
          </cell>
        </row>
        <row r="282">
          <cell r="T282">
            <v>11</v>
          </cell>
        </row>
        <row r="283">
          <cell r="T283">
            <v>11</v>
          </cell>
        </row>
        <row r="284">
          <cell r="T284">
            <v>11</v>
          </cell>
        </row>
        <row r="285">
          <cell r="T285">
            <v>11</v>
          </cell>
        </row>
        <row r="286">
          <cell r="T286">
            <v>11</v>
          </cell>
        </row>
        <row r="287">
          <cell r="T287">
            <v>11</v>
          </cell>
        </row>
        <row r="288">
          <cell r="T288">
            <v>11</v>
          </cell>
        </row>
        <row r="289">
          <cell r="T289">
            <v>11</v>
          </cell>
        </row>
        <row r="290">
          <cell r="T290">
            <v>11</v>
          </cell>
        </row>
        <row r="291">
          <cell r="T291">
            <v>11</v>
          </cell>
        </row>
        <row r="292">
          <cell r="T292">
            <v>11</v>
          </cell>
        </row>
        <row r="293">
          <cell r="T293">
            <v>11</v>
          </cell>
        </row>
        <row r="294">
          <cell r="T294">
            <v>11</v>
          </cell>
        </row>
        <row r="295">
          <cell r="T295">
            <v>11</v>
          </cell>
        </row>
        <row r="296">
          <cell r="T296">
            <v>11</v>
          </cell>
        </row>
        <row r="297">
          <cell r="T297">
            <v>11</v>
          </cell>
        </row>
        <row r="298">
          <cell r="T298">
            <v>11</v>
          </cell>
        </row>
        <row r="299">
          <cell r="T299">
            <v>11</v>
          </cell>
        </row>
        <row r="300">
          <cell r="T300">
            <v>11</v>
          </cell>
        </row>
        <row r="301">
          <cell r="T301">
            <v>11</v>
          </cell>
        </row>
        <row r="302">
          <cell r="T302">
            <v>11</v>
          </cell>
        </row>
        <row r="303">
          <cell r="T303">
            <v>11</v>
          </cell>
        </row>
        <row r="304">
          <cell r="T304">
            <v>11</v>
          </cell>
        </row>
        <row r="305">
          <cell r="T305">
            <v>11</v>
          </cell>
        </row>
        <row r="306">
          <cell r="T306">
            <v>11</v>
          </cell>
        </row>
        <row r="307">
          <cell r="T307">
            <v>11</v>
          </cell>
        </row>
        <row r="308">
          <cell r="T308">
            <v>11</v>
          </cell>
        </row>
        <row r="309">
          <cell r="T309">
            <v>11</v>
          </cell>
        </row>
        <row r="310">
          <cell r="T310">
            <v>11</v>
          </cell>
        </row>
        <row r="311">
          <cell r="T311">
            <v>11</v>
          </cell>
        </row>
        <row r="312">
          <cell r="T312">
            <v>11</v>
          </cell>
        </row>
        <row r="313">
          <cell r="T313">
            <v>11</v>
          </cell>
        </row>
        <row r="314">
          <cell r="T314">
            <v>11</v>
          </cell>
        </row>
        <row r="315">
          <cell r="T315">
            <v>11</v>
          </cell>
        </row>
        <row r="316">
          <cell r="T316">
            <v>11</v>
          </cell>
        </row>
        <row r="317">
          <cell r="T317">
            <v>11</v>
          </cell>
        </row>
        <row r="318">
          <cell r="T318">
            <v>11</v>
          </cell>
        </row>
        <row r="319">
          <cell r="T319">
            <v>11</v>
          </cell>
        </row>
        <row r="320">
          <cell r="T320">
            <v>11</v>
          </cell>
        </row>
        <row r="321">
          <cell r="T321">
            <v>11</v>
          </cell>
        </row>
        <row r="322">
          <cell r="T322">
            <v>11</v>
          </cell>
        </row>
        <row r="323">
          <cell r="T323">
            <v>11</v>
          </cell>
        </row>
        <row r="324">
          <cell r="T324">
            <v>11</v>
          </cell>
        </row>
        <row r="325">
          <cell r="T325">
            <v>11</v>
          </cell>
        </row>
        <row r="326">
          <cell r="T326">
            <v>11</v>
          </cell>
        </row>
        <row r="327">
          <cell r="T327">
            <v>11</v>
          </cell>
        </row>
        <row r="328">
          <cell r="T328">
            <v>11</v>
          </cell>
        </row>
        <row r="329">
          <cell r="T329">
            <v>11</v>
          </cell>
        </row>
        <row r="330">
          <cell r="T330">
            <v>11</v>
          </cell>
        </row>
        <row r="331">
          <cell r="T331">
            <v>11</v>
          </cell>
        </row>
        <row r="332">
          <cell r="T332">
            <v>11</v>
          </cell>
        </row>
        <row r="333">
          <cell r="T333">
            <v>11</v>
          </cell>
        </row>
        <row r="334">
          <cell r="T334">
            <v>11</v>
          </cell>
        </row>
        <row r="335">
          <cell r="T335">
            <v>11</v>
          </cell>
        </row>
        <row r="336">
          <cell r="T336">
            <v>11</v>
          </cell>
        </row>
        <row r="337">
          <cell r="T337">
            <v>11</v>
          </cell>
        </row>
        <row r="338">
          <cell r="T338">
            <v>11</v>
          </cell>
        </row>
        <row r="339">
          <cell r="T339">
            <v>11</v>
          </cell>
        </row>
        <row r="340">
          <cell r="T340">
            <v>11</v>
          </cell>
        </row>
        <row r="341">
          <cell r="T341">
            <v>11</v>
          </cell>
        </row>
        <row r="342">
          <cell r="T342">
            <v>11</v>
          </cell>
        </row>
        <row r="343">
          <cell r="T343">
            <v>11</v>
          </cell>
        </row>
        <row r="344">
          <cell r="T344">
            <v>11</v>
          </cell>
        </row>
        <row r="345">
          <cell r="T345">
            <v>11</v>
          </cell>
        </row>
        <row r="346">
          <cell r="T346">
            <v>11</v>
          </cell>
        </row>
        <row r="347">
          <cell r="T347">
            <v>11</v>
          </cell>
        </row>
        <row r="348">
          <cell r="T348">
            <v>11</v>
          </cell>
        </row>
        <row r="349">
          <cell r="T349">
            <v>11</v>
          </cell>
        </row>
        <row r="350">
          <cell r="T350">
            <v>11</v>
          </cell>
        </row>
        <row r="351">
          <cell r="T351">
            <v>11</v>
          </cell>
        </row>
        <row r="352">
          <cell r="T352">
            <v>11</v>
          </cell>
        </row>
        <row r="353">
          <cell r="T353">
            <v>11</v>
          </cell>
        </row>
        <row r="354">
          <cell r="T354">
            <v>11</v>
          </cell>
        </row>
        <row r="355">
          <cell r="T355">
            <v>11</v>
          </cell>
        </row>
        <row r="356">
          <cell r="T356">
            <v>11</v>
          </cell>
        </row>
        <row r="357">
          <cell r="T357">
            <v>11</v>
          </cell>
        </row>
        <row r="358">
          <cell r="T358">
            <v>11</v>
          </cell>
        </row>
        <row r="359">
          <cell r="T359">
            <v>11</v>
          </cell>
        </row>
        <row r="360">
          <cell r="T360">
            <v>11</v>
          </cell>
        </row>
        <row r="361">
          <cell r="T361">
            <v>11</v>
          </cell>
        </row>
        <row r="362">
          <cell r="T362">
            <v>11</v>
          </cell>
        </row>
        <row r="363">
          <cell r="T363">
            <v>11</v>
          </cell>
        </row>
        <row r="364">
          <cell r="T364">
            <v>11</v>
          </cell>
        </row>
        <row r="365">
          <cell r="T365">
            <v>11</v>
          </cell>
        </row>
        <row r="366">
          <cell r="T366">
            <v>11</v>
          </cell>
        </row>
        <row r="367">
          <cell r="T367">
            <v>11</v>
          </cell>
        </row>
        <row r="368">
          <cell r="T368">
            <v>11</v>
          </cell>
        </row>
        <row r="369">
          <cell r="T369">
            <v>11</v>
          </cell>
        </row>
        <row r="370">
          <cell r="T370">
            <v>11</v>
          </cell>
        </row>
        <row r="371">
          <cell r="T371">
            <v>11</v>
          </cell>
        </row>
        <row r="372">
          <cell r="T372">
            <v>11</v>
          </cell>
        </row>
        <row r="373">
          <cell r="T373">
            <v>11</v>
          </cell>
        </row>
        <row r="374">
          <cell r="T374">
            <v>11</v>
          </cell>
        </row>
        <row r="375">
          <cell r="T375">
            <v>11</v>
          </cell>
        </row>
        <row r="376">
          <cell r="T376">
            <v>11</v>
          </cell>
        </row>
        <row r="377">
          <cell r="T377">
            <v>11</v>
          </cell>
        </row>
        <row r="378">
          <cell r="T378">
            <v>11</v>
          </cell>
        </row>
        <row r="379">
          <cell r="T379">
            <v>11</v>
          </cell>
        </row>
        <row r="380">
          <cell r="T380">
            <v>11</v>
          </cell>
        </row>
        <row r="381">
          <cell r="T381">
            <v>11</v>
          </cell>
        </row>
        <row r="382">
          <cell r="T382">
            <v>11</v>
          </cell>
        </row>
        <row r="383">
          <cell r="T383">
            <v>11</v>
          </cell>
        </row>
        <row r="384">
          <cell r="T384">
            <v>11</v>
          </cell>
        </row>
        <row r="385">
          <cell r="T385">
            <v>11</v>
          </cell>
        </row>
        <row r="386">
          <cell r="T386">
            <v>11</v>
          </cell>
        </row>
        <row r="387">
          <cell r="T387">
            <v>11</v>
          </cell>
        </row>
        <row r="388">
          <cell r="T388">
            <v>11</v>
          </cell>
        </row>
        <row r="389">
          <cell r="T389">
            <v>11</v>
          </cell>
        </row>
        <row r="390">
          <cell r="T390">
            <v>11</v>
          </cell>
        </row>
        <row r="391">
          <cell r="T391">
            <v>11</v>
          </cell>
        </row>
        <row r="392">
          <cell r="T392">
            <v>11</v>
          </cell>
        </row>
        <row r="393">
          <cell r="T393">
            <v>11</v>
          </cell>
        </row>
        <row r="394">
          <cell r="T394">
            <v>11</v>
          </cell>
        </row>
        <row r="395">
          <cell r="T395">
            <v>11</v>
          </cell>
        </row>
        <row r="396">
          <cell r="T396">
            <v>11</v>
          </cell>
        </row>
        <row r="397">
          <cell r="T397">
            <v>11</v>
          </cell>
        </row>
        <row r="398">
          <cell r="T398">
            <v>11</v>
          </cell>
        </row>
        <row r="399">
          <cell r="T399">
            <v>11</v>
          </cell>
        </row>
        <row r="400">
          <cell r="T400">
            <v>11</v>
          </cell>
        </row>
        <row r="401">
          <cell r="T401">
            <v>11</v>
          </cell>
        </row>
        <row r="402">
          <cell r="T402">
            <v>11</v>
          </cell>
        </row>
        <row r="403">
          <cell r="T403">
            <v>11</v>
          </cell>
        </row>
        <row r="404">
          <cell r="T404">
            <v>11</v>
          </cell>
        </row>
        <row r="405">
          <cell r="T405">
            <v>11</v>
          </cell>
        </row>
        <row r="406">
          <cell r="T406">
            <v>11</v>
          </cell>
        </row>
        <row r="407">
          <cell r="T407">
            <v>11</v>
          </cell>
        </row>
        <row r="408">
          <cell r="T408">
            <v>11</v>
          </cell>
        </row>
        <row r="409">
          <cell r="T409">
            <v>11</v>
          </cell>
        </row>
        <row r="410">
          <cell r="T410">
            <v>11</v>
          </cell>
        </row>
        <row r="411">
          <cell r="T411">
            <v>11</v>
          </cell>
        </row>
        <row r="412">
          <cell r="T412">
            <v>11</v>
          </cell>
        </row>
        <row r="413">
          <cell r="T413">
            <v>11</v>
          </cell>
        </row>
        <row r="414">
          <cell r="T414">
            <v>11</v>
          </cell>
        </row>
        <row r="415">
          <cell r="T415">
            <v>11</v>
          </cell>
        </row>
        <row r="416">
          <cell r="T416">
            <v>11</v>
          </cell>
        </row>
        <row r="417">
          <cell r="T417">
            <v>11</v>
          </cell>
        </row>
        <row r="418">
          <cell r="T418">
            <v>11</v>
          </cell>
        </row>
        <row r="419">
          <cell r="T419">
            <v>11</v>
          </cell>
        </row>
        <row r="420">
          <cell r="T420">
            <v>11</v>
          </cell>
        </row>
        <row r="421">
          <cell r="T421">
            <v>11</v>
          </cell>
        </row>
        <row r="422">
          <cell r="T422">
            <v>11</v>
          </cell>
        </row>
        <row r="423">
          <cell r="T423">
            <v>11</v>
          </cell>
        </row>
        <row r="424">
          <cell r="T424">
            <v>11</v>
          </cell>
        </row>
        <row r="425">
          <cell r="T425">
            <v>11</v>
          </cell>
        </row>
        <row r="426">
          <cell r="T426">
            <v>11</v>
          </cell>
        </row>
        <row r="427">
          <cell r="T427">
            <v>11</v>
          </cell>
        </row>
        <row r="428">
          <cell r="T428">
            <v>11</v>
          </cell>
        </row>
        <row r="429">
          <cell r="T429">
            <v>11</v>
          </cell>
        </row>
        <row r="430">
          <cell r="T430">
            <v>11</v>
          </cell>
        </row>
        <row r="431">
          <cell r="T431">
            <v>11</v>
          </cell>
        </row>
        <row r="432">
          <cell r="T432">
            <v>11</v>
          </cell>
        </row>
        <row r="433">
          <cell r="T433">
            <v>11</v>
          </cell>
        </row>
        <row r="434">
          <cell r="T434">
            <v>11</v>
          </cell>
        </row>
        <row r="435">
          <cell r="T435">
            <v>11</v>
          </cell>
        </row>
        <row r="436">
          <cell r="T436">
            <v>11</v>
          </cell>
        </row>
        <row r="437">
          <cell r="T437">
            <v>11</v>
          </cell>
        </row>
        <row r="438">
          <cell r="T438">
            <v>11</v>
          </cell>
        </row>
        <row r="439">
          <cell r="T439">
            <v>11</v>
          </cell>
        </row>
        <row r="440">
          <cell r="T440">
            <v>11</v>
          </cell>
        </row>
        <row r="441">
          <cell r="T441">
            <v>11</v>
          </cell>
        </row>
        <row r="442">
          <cell r="T442">
            <v>11</v>
          </cell>
        </row>
        <row r="443">
          <cell r="T443">
            <v>11</v>
          </cell>
        </row>
        <row r="444">
          <cell r="T444">
            <v>11</v>
          </cell>
        </row>
        <row r="445">
          <cell r="T445">
            <v>11</v>
          </cell>
        </row>
        <row r="446">
          <cell r="T446">
            <v>11</v>
          </cell>
        </row>
        <row r="447">
          <cell r="T447">
            <v>11</v>
          </cell>
        </row>
        <row r="448">
          <cell r="T448">
            <v>11</v>
          </cell>
        </row>
        <row r="449">
          <cell r="T449">
            <v>11</v>
          </cell>
        </row>
        <row r="450">
          <cell r="T450">
            <v>11</v>
          </cell>
        </row>
        <row r="451">
          <cell r="T451">
            <v>11</v>
          </cell>
        </row>
        <row r="452">
          <cell r="T452">
            <v>11</v>
          </cell>
        </row>
        <row r="453">
          <cell r="T453">
            <v>11</v>
          </cell>
        </row>
        <row r="454">
          <cell r="T454">
            <v>11</v>
          </cell>
        </row>
        <row r="455">
          <cell r="T455">
            <v>11</v>
          </cell>
        </row>
        <row r="456">
          <cell r="T456">
            <v>11</v>
          </cell>
        </row>
        <row r="457">
          <cell r="T457">
            <v>11</v>
          </cell>
        </row>
        <row r="458">
          <cell r="T458">
            <v>11</v>
          </cell>
        </row>
        <row r="459">
          <cell r="T459">
            <v>11</v>
          </cell>
        </row>
        <row r="460">
          <cell r="T460">
            <v>11</v>
          </cell>
        </row>
        <row r="461">
          <cell r="T461">
            <v>11</v>
          </cell>
        </row>
        <row r="462">
          <cell r="T462">
            <v>11</v>
          </cell>
        </row>
        <row r="463">
          <cell r="T463">
            <v>11</v>
          </cell>
        </row>
        <row r="464">
          <cell r="T464">
            <v>11</v>
          </cell>
        </row>
        <row r="465">
          <cell r="T465">
            <v>11</v>
          </cell>
        </row>
        <row r="466">
          <cell r="T466">
            <v>11</v>
          </cell>
        </row>
        <row r="467">
          <cell r="T467">
            <v>11</v>
          </cell>
        </row>
        <row r="468">
          <cell r="T468">
            <v>11</v>
          </cell>
        </row>
        <row r="469">
          <cell r="T469">
            <v>11</v>
          </cell>
        </row>
        <row r="470">
          <cell r="T470">
            <v>11</v>
          </cell>
        </row>
        <row r="471">
          <cell r="T471">
            <v>11</v>
          </cell>
        </row>
        <row r="472">
          <cell r="T472">
            <v>11</v>
          </cell>
        </row>
        <row r="473">
          <cell r="T473">
            <v>11</v>
          </cell>
        </row>
        <row r="474">
          <cell r="T474">
            <v>11</v>
          </cell>
        </row>
        <row r="475">
          <cell r="T475">
            <v>11</v>
          </cell>
        </row>
        <row r="476">
          <cell r="T476">
            <v>11</v>
          </cell>
        </row>
        <row r="477">
          <cell r="T477">
            <v>11</v>
          </cell>
        </row>
        <row r="478">
          <cell r="T478">
            <v>11</v>
          </cell>
        </row>
        <row r="479">
          <cell r="T479">
            <v>11</v>
          </cell>
        </row>
        <row r="480">
          <cell r="T480">
            <v>11</v>
          </cell>
        </row>
        <row r="481">
          <cell r="T481">
            <v>11</v>
          </cell>
        </row>
        <row r="482">
          <cell r="T482">
            <v>11</v>
          </cell>
        </row>
        <row r="483">
          <cell r="T483">
            <v>11</v>
          </cell>
        </row>
        <row r="484">
          <cell r="T484">
            <v>11</v>
          </cell>
        </row>
        <row r="485">
          <cell r="T485">
            <v>11</v>
          </cell>
        </row>
        <row r="486">
          <cell r="T486">
            <v>11</v>
          </cell>
        </row>
        <row r="487">
          <cell r="T487">
            <v>11</v>
          </cell>
        </row>
        <row r="488">
          <cell r="T488">
            <v>11</v>
          </cell>
        </row>
        <row r="489">
          <cell r="T489">
            <v>11</v>
          </cell>
        </row>
        <row r="490">
          <cell r="T490">
            <v>11</v>
          </cell>
        </row>
        <row r="491">
          <cell r="T491">
            <v>11</v>
          </cell>
        </row>
        <row r="492">
          <cell r="T492">
            <v>11</v>
          </cell>
        </row>
        <row r="493">
          <cell r="T493">
            <v>11</v>
          </cell>
        </row>
        <row r="494">
          <cell r="T494">
            <v>11</v>
          </cell>
        </row>
        <row r="495">
          <cell r="T495">
            <v>11</v>
          </cell>
        </row>
        <row r="496">
          <cell r="T496">
            <v>11</v>
          </cell>
        </row>
        <row r="497">
          <cell r="T497">
            <v>11</v>
          </cell>
        </row>
        <row r="498">
          <cell r="T498">
            <v>11</v>
          </cell>
        </row>
        <row r="499">
          <cell r="T499">
            <v>11</v>
          </cell>
        </row>
        <row r="500">
          <cell r="T500">
            <v>11</v>
          </cell>
        </row>
        <row r="501">
          <cell r="T501">
            <v>11</v>
          </cell>
        </row>
        <row r="502">
          <cell r="T502">
            <v>11</v>
          </cell>
        </row>
        <row r="503">
          <cell r="T503">
            <v>11</v>
          </cell>
        </row>
        <row r="504">
          <cell r="T504">
            <v>11</v>
          </cell>
        </row>
        <row r="505">
          <cell r="T505">
            <v>11</v>
          </cell>
        </row>
        <row r="506">
          <cell r="T506">
            <v>11</v>
          </cell>
        </row>
        <row r="507">
          <cell r="T507">
            <v>11</v>
          </cell>
        </row>
        <row r="508">
          <cell r="T508">
            <v>11</v>
          </cell>
        </row>
        <row r="509">
          <cell r="T509">
            <v>11</v>
          </cell>
        </row>
        <row r="510">
          <cell r="T510">
            <v>11</v>
          </cell>
        </row>
        <row r="511">
          <cell r="T511">
            <v>10</v>
          </cell>
        </row>
        <row r="512">
          <cell r="T512">
            <v>10</v>
          </cell>
        </row>
        <row r="513">
          <cell r="T513">
            <v>10</v>
          </cell>
        </row>
        <row r="514">
          <cell r="T514">
            <v>10</v>
          </cell>
        </row>
        <row r="515">
          <cell r="T515">
            <v>10</v>
          </cell>
        </row>
        <row r="516">
          <cell r="T516">
            <v>10</v>
          </cell>
        </row>
        <row r="517">
          <cell r="T517">
            <v>10</v>
          </cell>
        </row>
        <row r="518">
          <cell r="T518">
            <v>10</v>
          </cell>
        </row>
        <row r="519">
          <cell r="T519">
            <v>10</v>
          </cell>
        </row>
        <row r="520">
          <cell r="T520">
            <v>10</v>
          </cell>
        </row>
        <row r="521">
          <cell r="T521">
            <v>10</v>
          </cell>
        </row>
        <row r="522">
          <cell r="T522">
            <v>10</v>
          </cell>
        </row>
        <row r="523">
          <cell r="T523">
            <v>10</v>
          </cell>
        </row>
        <row r="524">
          <cell r="T524">
            <v>10</v>
          </cell>
        </row>
        <row r="525">
          <cell r="T525">
            <v>10</v>
          </cell>
        </row>
        <row r="526">
          <cell r="T526">
            <v>10</v>
          </cell>
        </row>
        <row r="527">
          <cell r="T527">
            <v>10</v>
          </cell>
        </row>
        <row r="528">
          <cell r="T528">
            <v>10</v>
          </cell>
        </row>
        <row r="529">
          <cell r="T529">
            <v>10</v>
          </cell>
        </row>
        <row r="530">
          <cell r="T530">
            <v>10</v>
          </cell>
        </row>
        <row r="531">
          <cell r="T531">
            <v>10</v>
          </cell>
        </row>
        <row r="532">
          <cell r="T532">
            <v>10</v>
          </cell>
        </row>
        <row r="533">
          <cell r="T533">
            <v>10</v>
          </cell>
        </row>
        <row r="534">
          <cell r="T534">
            <v>10</v>
          </cell>
        </row>
        <row r="535">
          <cell r="T535">
            <v>10</v>
          </cell>
        </row>
        <row r="536">
          <cell r="T536">
            <v>10</v>
          </cell>
        </row>
        <row r="537">
          <cell r="T537">
            <v>10</v>
          </cell>
        </row>
        <row r="538">
          <cell r="T538">
            <v>10</v>
          </cell>
        </row>
        <row r="539">
          <cell r="T539">
            <v>10</v>
          </cell>
        </row>
        <row r="540">
          <cell r="T540">
            <v>10</v>
          </cell>
        </row>
        <row r="541">
          <cell r="T541">
            <v>10</v>
          </cell>
        </row>
        <row r="542">
          <cell r="T542">
            <v>10</v>
          </cell>
        </row>
        <row r="543">
          <cell r="T543">
            <v>10</v>
          </cell>
        </row>
        <row r="544">
          <cell r="T544">
            <v>10</v>
          </cell>
        </row>
        <row r="545">
          <cell r="T545">
            <v>10</v>
          </cell>
        </row>
        <row r="546">
          <cell r="T546">
            <v>10</v>
          </cell>
        </row>
        <row r="547">
          <cell r="T547">
            <v>10</v>
          </cell>
        </row>
        <row r="548">
          <cell r="T548">
            <v>10</v>
          </cell>
        </row>
        <row r="549">
          <cell r="T549">
            <v>10</v>
          </cell>
        </row>
        <row r="550">
          <cell r="T550">
            <v>10</v>
          </cell>
        </row>
        <row r="551">
          <cell r="T551">
            <v>10</v>
          </cell>
        </row>
        <row r="552">
          <cell r="T552">
            <v>10</v>
          </cell>
        </row>
        <row r="553">
          <cell r="T553">
            <v>10</v>
          </cell>
        </row>
        <row r="554">
          <cell r="T554">
            <v>10</v>
          </cell>
        </row>
        <row r="555">
          <cell r="T555">
            <v>10</v>
          </cell>
        </row>
        <row r="556">
          <cell r="T556">
            <v>10</v>
          </cell>
        </row>
        <row r="557">
          <cell r="T557">
            <v>10</v>
          </cell>
        </row>
        <row r="558">
          <cell r="T558">
            <v>10</v>
          </cell>
        </row>
        <row r="559">
          <cell r="T559">
            <v>10</v>
          </cell>
        </row>
        <row r="560">
          <cell r="T560">
            <v>10</v>
          </cell>
        </row>
        <row r="561">
          <cell r="T561">
            <v>10</v>
          </cell>
        </row>
        <row r="562">
          <cell r="T562">
            <v>10</v>
          </cell>
        </row>
        <row r="563">
          <cell r="T563">
            <v>10</v>
          </cell>
        </row>
        <row r="564">
          <cell r="T564">
            <v>10</v>
          </cell>
        </row>
        <row r="565">
          <cell r="T565">
            <v>10</v>
          </cell>
        </row>
        <row r="566">
          <cell r="T566">
            <v>10</v>
          </cell>
        </row>
        <row r="567">
          <cell r="T567">
            <v>10</v>
          </cell>
        </row>
        <row r="568">
          <cell r="T568">
            <v>10</v>
          </cell>
        </row>
        <row r="569">
          <cell r="T569">
            <v>10</v>
          </cell>
        </row>
        <row r="570">
          <cell r="T570">
            <v>10</v>
          </cell>
        </row>
        <row r="571">
          <cell r="T571">
            <v>10</v>
          </cell>
        </row>
        <row r="572">
          <cell r="T572">
            <v>10</v>
          </cell>
        </row>
        <row r="573">
          <cell r="T573">
            <v>10</v>
          </cell>
        </row>
        <row r="574">
          <cell r="T574">
            <v>10</v>
          </cell>
        </row>
        <row r="575">
          <cell r="T575">
            <v>10</v>
          </cell>
        </row>
        <row r="576">
          <cell r="T576">
            <v>10</v>
          </cell>
        </row>
        <row r="577">
          <cell r="T577">
            <v>10</v>
          </cell>
        </row>
        <row r="578">
          <cell r="T578">
            <v>10</v>
          </cell>
        </row>
        <row r="579">
          <cell r="T579">
            <v>10</v>
          </cell>
        </row>
        <row r="580">
          <cell r="T580">
            <v>10</v>
          </cell>
        </row>
        <row r="581">
          <cell r="T581">
            <v>10</v>
          </cell>
        </row>
        <row r="582">
          <cell r="T582">
            <v>10</v>
          </cell>
        </row>
        <row r="583">
          <cell r="T583">
            <v>10</v>
          </cell>
        </row>
        <row r="584">
          <cell r="T584">
            <v>10</v>
          </cell>
        </row>
        <row r="585">
          <cell r="T585">
            <v>10</v>
          </cell>
        </row>
        <row r="586">
          <cell r="T586">
            <v>10</v>
          </cell>
        </row>
        <row r="587">
          <cell r="T587">
            <v>10</v>
          </cell>
        </row>
        <row r="588">
          <cell r="T588">
            <v>10</v>
          </cell>
        </row>
        <row r="589">
          <cell r="T589">
            <v>10</v>
          </cell>
        </row>
        <row r="590">
          <cell r="T590">
            <v>10</v>
          </cell>
        </row>
        <row r="591">
          <cell r="T591">
            <v>10</v>
          </cell>
        </row>
        <row r="592">
          <cell r="T592">
            <v>10</v>
          </cell>
        </row>
        <row r="593">
          <cell r="T593">
            <v>10</v>
          </cell>
        </row>
        <row r="594">
          <cell r="T594">
            <v>10</v>
          </cell>
        </row>
        <row r="595">
          <cell r="T595">
            <v>10</v>
          </cell>
        </row>
        <row r="596">
          <cell r="T596">
            <v>10</v>
          </cell>
        </row>
        <row r="597">
          <cell r="T597">
            <v>10</v>
          </cell>
        </row>
        <row r="598">
          <cell r="T598">
            <v>10</v>
          </cell>
        </row>
        <row r="599">
          <cell r="T599">
            <v>10</v>
          </cell>
        </row>
        <row r="600">
          <cell r="T600">
            <v>10</v>
          </cell>
        </row>
        <row r="601">
          <cell r="T601">
            <v>10</v>
          </cell>
        </row>
        <row r="602">
          <cell r="T602">
            <v>10</v>
          </cell>
        </row>
        <row r="603">
          <cell r="T603">
            <v>10</v>
          </cell>
        </row>
        <row r="604">
          <cell r="T604">
            <v>10</v>
          </cell>
        </row>
        <row r="605">
          <cell r="T605">
            <v>10</v>
          </cell>
        </row>
        <row r="606">
          <cell r="T606">
            <v>10</v>
          </cell>
        </row>
        <row r="607">
          <cell r="T607">
            <v>10</v>
          </cell>
        </row>
        <row r="608">
          <cell r="T608">
            <v>10</v>
          </cell>
        </row>
        <row r="609">
          <cell r="T609">
            <v>10</v>
          </cell>
        </row>
        <row r="610">
          <cell r="T610">
            <v>10</v>
          </cell>
        </row>
        <row r="611">
          <cell r="T611">
            <v>10</v>
          </cell>
        </row>
        <row r="612">
          <cell r="T612">
            <v>10</v>
          </cell>
        </row>
        <row r="613">
          <cell r="T613">
            <v>10</v>
          </cell>
        </row>
        <row r="614">
          <cell r="T614">
            <v>10</v>
          </cell>
        </row>
        <row r="615">
          <cell r="T615">
            <v>10</v>
          </cell>
        </row>
        <row r="616">
          <cell r="T616">
            <v>10</v>
          </cell>
        </row>
        <row r="617">
          <cell r="T617">
            <v>10</v>
          </cell>
        </row>
        <row r="618">
          <cell r="T618">
            <v>10</v>
          </cell>
        </row>
        <row r="619">
          <cell r="T619">
            <v>10</v>
          </cell>
        </row>
        <row r="620">
          <cell r="T620">
            <v>10</v>
          </cell>
        </row>
        <row r="621">
          <cell r="T621">
            <v>10</v>
          </cell>
        </row>
        <row r="622">
          <cell r="T622">
            <v>10</v>
          </cell>
        </row>
        <row r="623">
          <cell r="T623">
            <v>10</v>
          </cell>
        </row>
        <row r="624">
          <cell r="T624">
            <v>10</v>
          </cell>
        </row>
        <row r="625">
          <cell r="T625">
            <v>10</v>
          </cell>
        </row>
        <row r="626">
          <cell r="T626">
            <v>10</v>
          </cell>
        </row>
        <row r="627">
          <cell r="T627">
            <v>10</v>
          </cell>
        </row>
        <row r="628">
          <cell r="T628">
            <v>10</v>
          </cell>
        </row>
        <row r="629">
          <cell r="T629">
            <v>10</v>
          </cell>
        </row>
        <row r="630">
          <cell r="T630">
            <v>10</v>
          </cell>
        </row>
        <row r="631">
          <cell r="T631">
            <v>10</v>
          </cell>
        </row>
        <row r="632">
          <cell r="T632">
            <v>10</v>
          </cell>
        </row>
        <row r="633">
          <cell r="T633">
            <v>10</v>
          </cell>
        </row>
        <row r="634">
          <cell r="T634">
            <v>10</v>
          </cell>
        </row>
        <row r="635">
          <cell r="T635">
            <v>10</v>
          </cell>
        </row>
        <row r="636">
          <cell r="T636">
            <v>10</v>
          </cell>
        </row>
        <row r="637">
          <cell r="T637">
            <v>10</v>
          </cell>
        </row>
        <row r="638">
          <cell r="T638">
            <v>10</v>
          </cell>
        </row>
        <row r="639">
          <cell r="T639">
            <v>10</v>
          </cell>
        </row>
        <row r="640">
          <cell r="T640">
            <v>10</v>
          </cell>
        </row>
        <row r="641">
          <cell r="T641">
            <v>10</v>
          </cell>
        </row>
        <row r="642">
          <cell r="T642">
            <v>10</v>
          </cell>
        </row>
        <row r="643">
          <cell r="T643">
            <v>10</v>
          </cell>
        </row>
        <row r="644">
          <cell r="T644">
            <v>10</v>
          </cell>
        </row>
        <row r="645">
          <cell r="T645">
            <v>10</v>
          </cell>
        </row>
        <row r="646">
          <cell r="T646">
            <v>10</v>
          </cell>
        </row>
        <row r="647">
          <cell r="T647">
            <v>10</v>
          </cell>
        </row>
        <row r="648">
          <cell r="T648">
            <v>10</v>
          </cell>
        </row>
        <row r="649">
          <cell r="T649">
            <v>10</v>
          </cell>
        </row>
        <row r="650">
          <cell r="T650">
            <v>10</v>
          </cell>
        </row>
        <row r="651">
          <cell r="T651">
            <v>10</v>
          </cell>
        </row>
        <row r="652">
          <cell r="T652">
            <v>10</v>
          </cell>
        </row>
        <row r="653">
          <cell r="T653">
            <v>10</v>
          </cell>
        </row>
        <row r="654">
          <cell r="T654">
            <v>10</v>
          </cell>
        </row>
        <row r="655">
          <cell r="T655">
            <v>10</v>
          </cell>
        </row>
        <row r="656">
          <cell r="T656">
            <v>10</v>
          </cell>
        </row>
        <row r="657">
          <cell r="T657">
            <v>10</v>
          </cell>
        </row>
        <row r="658">
          <cell r="T658">
            <v>10</v>
          </cell>
        </row>
        <row r="659">
          <cell r="T659">
            <v>10</v>
          </cell>
        </row>
        <row r="660">
          <cell r="T660">
            <v>10</v>
          </cell>
        </row>
        <row r="661">
          <cell r="T661">
            <v>10</v>
          </cell>
        </row>
        <row r="662">
          <cell r="T662">
            <v>10</v>
          </cell>
        </row>
        <row r="663">
          <cell r="T663">
            <v>10</v>
          </cell>
        </row>
        <row r="664">
          <cell r="T664">
            <v>10</v>
          </cell>
        </row>
        <row r="665">
          <cell r="T665">
            <v>10</v>
          </cell>
        </row>
        <row r="666">
          <cell r="T666">
            <v>10</v>
          </cell>
        </row>
        <row r="667">
          <cell r="T667">
            <v>10</v>
          </cell>
        </row>
        <row r="668">
          <cell r="T668">
            <v>10</v>
          </cell>
        </row>
        <row r="669">
          <cell r="T669">
            <v>10</v>
          </cell>
        </row>
        <row r="670">
          <cell r="T670">
            <v>10</v>
          </cell>
        </row>
        <row r="671">
          <cell r="T671">
            <v>10</v>
          </cell>
        </row>
        <row r="672">
          <cell r="T672">
            <v>10</v>
          </cell>
        </row>
        <row r="673">
          <cell r="T673">
            <v>10</v>
          </cell>
        </row>
        <row r="674">
          <cell r="T674">
            <v>10</v>
          </cell>
        </row>
        <row r="675">
          <cell r="T675">
            <v>10</v>
          </cell>
        </row>
        <row r="676">
          <cell r="T676">
            <v>10</v>
          </cell>
        </row>
        <row r="677">
          <cell r="T677">
            <v>10</v>
          </cell>
        </row>
        <row r="678">
          <cell r="T678">
            <v>10</v>
          </cell>
        </row>
        <row r="679">
          <cell r="T679">
            <v>10</v>
          </cell>
        </row>
        <row r="680">
          <cell r="T680">
            <v>10</v>
          </cell>
        </row>
        <row r="681">
          <cell r="T681">
            <v>10</v>
          </cell>
        </row>
        <row r="682">
          <cell r="T682">
            <v>10</v>
          </cell>
        </row>
        <row r="683">
          <cell r="T683">
            <v>10</v>
          </cell>
        </row>
        <row r="684">
          <cell r="T684">
            <v>10</v>
          </cell>
        </row>
        <row r="685">
          <cell r="T685">
            <v>10</v>
          </cell>
        </row>
        <row r="686">
          <cell r="T686">
            <v>10</v>
          </cell>
        </row>
        <row r="687">
          <cell r="T687">
            <v>10</v>
          </cell>
        </row>
        <row r="688">
          <cell r="T688">
            <v>10</v>
          </cell>
        </row>
        <row r="689">
          <cell r="T689">
            <v>10</v>
          </cell>
        </row>
        <row r="690">
          <cell r="T690">
            <v>10</v>
          </cell>
        </row>
        <row r="691">
          <cell r="T691">
            <v>10</v>
          </cell>
        </row>
        <row r="692">
          <cell r="T692">
            <v>10</v>
          </cell>
        </row>
        <row r="693">
          <cell r="T693">
            <v>10</v>
          </cell>
        </row>
        <row r="694">
          <cell r="T694">
            <v>10</v>
          </cell>
        </row>
        <row r="695">
          <cell r="T695">
            <v>10</v>
          </cell>
        </row>
        <row r="696">
          <cell r="T696">
            <v>10</v>
          </cell>
        </row>
        <row r="697">
          <cell r="T697">
            <v>10</v>
          </cell>
        </row>
        <row r="698">
          <cell r="T698">
            <v>10</v>
          </cell>
        </row>
        <row r="699">
          <cell r="T699">
            <v>10</v>
          </cell>
        </row>
        <row r="700">
          <cell r="T700">
            <v>10</v>
          </cell>
        </row>
        <row r="701">
          <cell r="T701">
            <v>10</v>
          </cell>
        </row>
        <row r="702">
          <cell r="T702">
            <v>10</v>
          </cell>
        </row>
        <row r="703">
          <cell r="T703">
            <v>10</v>
          </cell>
        </row>
        <row r="704">
          <cell r="T704">
            <v>10</v>
          </cell>
        </row>
        <row r="705">
          <cell r="T705">
            <v>10</v>
          </cell>
        </row>
        <row r="706">
          <cell r="T706">
            <v>10</v>
          </cell>
        </row>
        <row r="707">
          <cell r="T707">
            <v>10</v>
          </cell>
        </row>
        <row r="708">
          <cell r="T708">
            <v>10</v>
          </cell>
        </row>
        <row r="709">
          <cell r="T709">
            <v>10</v>
          </cell>
        </row>
        <row r="710">
          <cell r="T710">
            <v>10</v>
          </cell>
        </row>
        <row r="711">
          <cell r="T711">
            <v>10</v>
          </cell>
        </row>
        <row r="712">
          <cell r="T712">
            <v>10</v>
          </cell>
        </row>
        <row r="713">
          <cell r="T713">
            <v>10</v>
          </cell>
        </row>
        <row r="714">
          <cell r="T714">
            <v>10</v>
          </cell>
        </row>
        <row r="715">
          <cell r="T715">
            <v>10</v>
          </cell>
        </row>
        <row r="716">
          <cell r="T716">
            <v>10</v>
          </cell>
        </row>
        <row r="717">
          <cell r="T717">
            <v>10</v>
          </cell>
        </row>
        <row r="718">
          <cell r="T718">
            <v>10</v>
          </cell>
        </row>
        <row r="719">
          <cell r="T719">
            <v>10</v>
          </cell>
        </row>
        <row r="720">
          <cell r="T720">
            <v>10</v>
          </cell>
        </row>
        <row r="721">
          <cell r="T721">
            <v>10</v>
          </cell>
        </row>
        <row r="722">
          <cell r="T722">
            <v>10</v>
          </cell>
        </row>
        <row r="723">
          <cell r="T723">
            <v>10</v>
          </cell>
        </row>
        <row r="724">
          <cell r="T724">
            <v>10</v>
          </cell>
        </row>
        <row r="725">
          <cell r="T725">
            <v>10</v>
          </cell>
        </row>
        <row r="726">
          <cell r="T726">
            <v>10</v>
          </cell>
        </row>
        <row r="727">
          <cell r="T727">
            <v>10</v>
          </cell>
        </row>
        <row r="728">
          <cell r="T728">
            <v>10</v>
          </cell>
        </row>
        <row r="729">
          <cell r="T729">
            <v>10</v>
          </cell>
        </row>
        <row r="730">
          <cell r="T730">
            <v>10</v>
          </cell>
        </row>
        <row r="731">
          <cell r="T731">
            <v>10</v>
          </cell>
        </row>
        <row r="732">
          <cell r="T732">
            <v>10</v>
          </cell>
        </row>
        <row r="733">
          <cell r="T733">
            <v>10</v>
          </cell>
        </row>
        <row r="734">
          <cell r="T734">
            <v>10</v>
          </cell>
        </row>
        <row r="735">
          <cell r="T735">
            <v>10</v>
          </cell>
        </row>
        <row r="736">
          <cell r="T736">
            <v>10</v>
          </cell>
        </row>
        <row r="737">
          <cell r="T737">
            <v>10</v>
          </cell>
        </row>
        <row r="738">
          <cell r="T738">
            <v>10</v>
          </cell>
        </row>
        <row r="739">
          <cell r="T739">
            <v>10</v>
          </cell>
        </row>
        <row r="740">
          <cell r="T740">
            <v>10</v>
          </cell>
        </row>
        <row r="741">
          <cell r="T741">
            <v>10</v>
          </cell>
        </row>
        <row r="742">
          <cell r="T742">
            <v>10</v>
          </cell>
        </row>
        <row r="743">
          <cell r="T743">
            <v>10</v>
          </cell>
        </row>
        <row r="744">
          <cell r="T744">
            <v>10</v>
          </cell>
        </row>
        <row r="745">
          <cell r="T745">
            <v>10</v>
          </cell>
        </row>
        <row r="746">
          <cell r="T746">
            <v>10</v>
          </cell>
        </row>
        <row r="747">
          <cell r="T747">
            <v>10</v>
          </cell>
        </row>
        <row r="748">
          <cell r="T748">
            <v>10</v>
          </cell>
        </row>
        <row r="749">
          <cell r="T749">
            <v>10</v>
          </cell>
        </row>
        <row r="750">
          <cell r="T750">
            <v>10</v>
          </cell>
        </row>
        <row r="751">
          <cell r="T751">
            <v>10</v>
          </cell>
        </row>
        <row r="752">
          <cell r="T752">
            <v>10</v>
          </cell>
        </row>
        <row r="753">
          <cell r="T753">
            <v>10</v>
          </cell>
        </row>
        <row r="754">
          <cell r="T754">
            <v>10</v>
          </cell>
        </row>
        <row r="755">
          <cell r="T755">
            <v>10</v>
          </cell>
        </row>
        <row r="756">
          <cell r="T756">
            <v>10</v>
          </cell>
        </row>
        <row r="757">
          <cell r="T757">
            <v>10</v>
          </cell>
        </row>
        <row r="758">
          <cell r="T758">
            <v>10</v>
          </cell>
        </row>
        <row r="759">
          <cell r="T759">
            <v>10</v>
          </cell>
        </row>
        <row r="760">
          <cell r="T760">
            <v>10</v>
          </cell>
        </row>
        <row r="761">
          <cell r="T761">
            <v>10</v>
          </cell>
        </row>
        <row r="762">
          <cell r="T762">
            <v>10</v>
          </cell>
        </row>
        <row r="763">
          <cell r="T763">
            <v>10</v>
          </cell>
        </row>
        <row r="764">
          <cell r="T764">
            <v>10</v>
          </cell>
        </row>
        <row r="765">
          <cell r="T765">
            <v>10</v>
          </cell>
        </row>
        <row r="766">
          <cell r="T766">
            <v>10</v>
          </cell>
        </row>
        <row r="767">
          <cell r="T767">
            <v>10</v>
          </cell>
        </row>
        <row r="768">
          <cell r="T768">
            <v>10</v>
          </cell>
        </row>
        <row r="769">
          <cell r="T769">
            <v>10</v>
          </cell>
        </row>
        <row r="770">
          <cell r="T770">
            <v>10</v>
          </cell>
        </row>
        <row r="771">
          <cell r="T771">
            <v>10</v>
          </cell>
        </row>
        <row r="772">
          <cell r="T772">
            <v>10</v>
          </cell>
        </row>
        <row r="773">
          <cell r="T773">
            <v>10</v>
          </cell>
        </row>
        <row r="774">
          <cell r="T774">
            <v>10</v>
          </cell>
        </row>
        <row r="775">
          <cell r="T775">
            <v>10</v>
          </cell>
        </row>
        <row r="776">
          <cell r="T776">
            <v>10</v>
          </cell>
        </row>
        <row r="777">
          <cell r="T777">
            <v>10</v>
          </cell>
        </row>
        <row r="778">
          <cell r="T778">
            <v>10</v>
          </cell>
        </row>
        <row r="779">
          <cell r="T779">
            <v>10</v>
          </cell>
        </row>
        <row r="780">
          <cell r="T780">
            <v>10</v>
          </cell>
        </row>
        <row r="781">
          <cell r="T781">
            <v>10</v>
          </cell>
        </row>
        <row r="782">
          <cell r="T782">
            <v>10</v>
          </cell>
        </row>
        <row r="783">
          <cell r="T783">
            <v>10</v>
          </cell>
        </row>
        <row r="784">
          <cell r="T784">
            <v>10</v>
          </cell>
        </row>
        <row r="785">
          <cell r="T785">
            <v>10</v>
          </cell>
        </row>
        <row r="786">
          <cell r="T786">
            <v>10</v>
          </cell>
        </row>
        <row r="787">
          <cell r="T787">
            <v>10</v>
          </cell>
        </row>
        <row r="788">
          <cell r="T788">
            <v>10</v>
          </cell>
        </row>
        <row r="789">
          <cell r="T789">
            <v>10</v>
          </cell>
        </row>
        <row r="790">
          <cell r="T790">
            <v>10</v>
          </cell>
        </row>
        <row r="791">
          <cell r="T791">
            <v>10</v>
          </cell>
        </row>
        <row r="792">
          <cell r="T792">
            <v>10</v>
          </cell>
        </row>
        <row r="793">
          <cell r="T793">
            <v>10</v>
          </cell>
        </row>
        <row r="794">
          <cell r="T794">
            <v>10</v>
          </cell>
        </row>
        <row r="795">
          <cell r="T795">
            <v>10</v>
          </cell>
        </row>
        <row r="796">
          <cell r="T796">
            <v>10</v>
          </cell>
        </row>
        <row r="797">
          <cell r="T797">
            <v>10</v>
          </cell>
        </row>
        <row r="798">
          <cell r="T798">
            <v>10</v>
          </cell>
        </row>
        <row r="799">
          <cell r="T799">
            <v>10</v>
          </cell>
        </row>
        <row r="800">
          <cell r="T800">
            <v>10</v>
          </cell>
        </row>
        <row r="801">
          <cell r="T801">
            <v>10</v>
          </cell>
        </row>
        <row r="802">
          <cell r="T802">
            <v>10</v>
          </cell>
        </row>
        <row r="803">
          <cell r="T803">
            <v>10</v>
          </cell>
        </row>
        <row r="804">
          <cell r="T804">
            <v>10</v>
          </cell>
        </row>
        <row r="805">
          <cell r="T805">
            <v>10</v>
          </cell>
        </row>
        <row r="806">
          <cell r="T806">
            <v>10</v>
          </cell>
        </row>
        <row r="807">
          <cell r="T807">
            <v>10</v>
          </cell>
        </row>
        <row r="808">
          <cell r="T808">
            <v>10</v>
          </cell>
        </row>
        <row r="809">
          <cell r="T809">
            <v>10</v>
          </cell>
        </row>
        <row r="810">
          <cell r="T810">
            <v>10</v>
          </cell>
        </row>
        <row r="811">
          <cell r="T811">
            <v>10</v>
          </cell>
        </row>
        <row r="812">
          <cell r="T812">
            <v>10</v>
          </cell>
        </row>
        <row r="813">
          <cell r="T813">
            <v>10</v>
          </cell>
        </row>
        <row r="814">
          <cell r="T814">
            <v>10</v>
          </cell>
        </row>
        <row r="815">
          <cell r="T815">
            <v>10</v>
          </cell>
        </row>
        <row r="816">
          <cell r="T816">
            <v>10</v>
          </cell>
        </row>
        <row r="817">
          <cell r="T817">
            <v>10</v>
          </cell>
        </row>
        <row r="818">
          <cell r="T818">
            <v>10</v>
          </cell>
        </row>
        <row r="819">
          <cell r="T819">
            <v>10</v>
          </cell>
        </row>
        <row r="820">
          <cell r="T820">
            <v>10</v>
          </cell>
        </row>
        <row r="821">
          <cell r="T821">
            <v>10</v>
          </cell>
        </row>
        <row r="822">
          <cell r="T822">
            <v>10</v>
          </cell>
        </row>
        <row r="823">
          <cell r="T823">
            <v>10</v>
          </cell>
        </row>
        <row r="824">
          <cell r="T824">
            <v>10</v>
          </cell>
        </row>
        <row r="825">
          <cell r="T825">
            <v>10</v>
          </cell>
        </row>
        <row r="826">
          <cell r="T826">
            <v>10</v>
          </cell>
        </row>
        <row r="827">
          <cell r="T827">
            <v>10</v>
          </cell>
        </row>
        <row r="828">
          <cell r="T828">
            <v>10</v>
          </cell>
        </row>
        <row r="829">
          <cell r="T829">
            <v>10</v>
          </cell>
        </row>
        <row r="830">
          <cell r="T830">
            <v>10</v>
          </cell>
        </row>
        <row r="831">
          <cell r="T831">
            <v>10</v>
          </cell>
        </row>
        <row r="832">
          <cell r="T832">
            <v>10</v>
          </cell>
        </row>
        <row r="833">
          <cell r="T833">
            <v>10</v>
          </cell>
        </row>
        <row r="834">
          <cell r="T834">
            <v>10</v>
          </cell>
        </row>
        <row r="835">
          <cell r="T835">
            <v>10</v>
          </cell>
        </row>
        <row r="836">
          <cell r="T836">
            <v>10</v>
          </cell>
        </row>
        <row r="837">
          <cell r="T837">
            <v>10</v>
          </cell>
        </row>
        <row r="838">
          <cell r="T838">
            <v>10</v>
          </cell>
        </row>
        <row r="839">
          <cell r="T839">
            <v>10</v>
          </cell>
        </row>
        <row r="840">
          <cell r="T840">
            <v>10</v>
          </cell>
        </row>
        <row r="841">
          <cell r="T841">
            <v>10</v>
          </cell>
        </row>
        <row r="842">
          <cell r="T842">
            <v>10</v>
          </cell>
        </row>
        <row r="843">
          <cell r="T843">
            <v>10</v>
          </cell>
        </row>
        <row r="844">
          <cell r="T844">
            <v>10</v>
          </cell>
        </row>
        <row r="845">
          <cell r="T845">
            <v>10</v>
          </cell>
        </row>
        <row r="846">
          <cell r="T846">
            <v>10</v>
          </cell>
        </row>
        <row r="847">
          <cell r="T847">
            <v>10</v>
          </cell>
        </row>
        <row r="848">
          <cell r="T848">
            <v>10</v>
          </cell>
        </row>
        <row r="849">
          <cell r="T849">
            <v>10</v>
          </cell>
        </row>
        <row r="850">
          <cell r="T850">
            <v>10</v>
          </cell>
        </row>
        <row r="851">
          <cell r="T851">
            <v>10</v>
          </cell>
        </row>
        <row r="852">
          <cell r="T852">
            <v>10</v>
          </cell>
        </row>
        <row r="853">
          <cell r="T853">
            <v>10</v>
          </cell>
        </row>
        <row r="854">
          <cell r="T854">
            <v>10</v>
          </cell>
        </row>
        <row r="855">
          <cell r="T855">
            <v>10</v>
          </cell>
        </row>
        <row r="856">
          <cell r="T856">
            <v>10</v>
          </cell>
        </row>
        <row r="857">
          <cell r="T857">
            <v>10</v>
          </cell>
        </row>
        <row r="858">
          <cell r="T858">
            <v>10</v>
          </cell>
        </row>
        <row r="859">
          <cell r="T859">
            <v>10</v>
          </cell>
        </row>
        <row r="860">
          <cell r="T860">
            <v>10</v>
          </cell>
        </row>
        <row r="861">
          <cell r="T861">
            <v>10</v>
          </cell>
        </row>
        <row r="862">
          <cell r="T862">
            <v>10</v>
          </cell>
        </row>
        <row r="863">
          <cell r="T863">
            <v>10</v>
          </cell>
        </row>
        <row r="864">
          <cell r="T864">
            <v>10</v>
          </cell>
        </row>
        <row r="865">
          <cell r="T865">
            <v>10</v>
          </cell>
        </row>
        <row r="866">
          <cell r="T866">
            <v>10</v>
          </cell>
        </row>
        <row r="867">
          <cell r="T867">
            <v>10</v>
          </cell>
        </row>
        <row r="868">
          <cell r="T868">
            <v>10</v>
          </cell>
        </row>
        <row r="869">
          <cell r="T869">
            <v>10</v>
          </cell>
        </row>
        <row r="870">
          <cell r="T870">
            <v>10</v>
          </cell>
        </row>
        <row r="871">
          <cell r="T871">
            <v>10</v>
          </cell>
        </row>
        <row r="872">
          <cell r="T872">
            <v>10</v>
          </cell>
        </row>
        <row r="873">
          <cell r="T873">
            <v>10</v>
          </cell>
        </row>
        <row r="874">
          <cell r="T874">
            <v>10</v>
          </cell>
        </row>
        <row r="875">
          <cell r="T875">
            <v>10</v>
          </cell>
        </row>
        <row r="876">
          <cell r="T876">
            <v>10</v>
          </cell>
        </row>
        <row r="877">
          <cell r="T877">
            <v>10</v>
          </cell>
        </row>
        <row r="878">
          <cell r="T878">
            <v>10</v>
          </cell>
        </row>
        <row r="879">
          <cell r="T879">
            <v>10</v>
          </cell>
        </row>
        <row r="880">
          <cell r="T880">
            <v>10</v>
          </cell>
        </row>
        <row r="881">
          <cell r="T881">
            <v>10</v>
          </cell>
        </row>
        <row r="882">
          <cell r="T882">
            <v>10</v>
          </cell>
        </row>
        <row r="883">
          <cell r="T883">
            <v>10</v>
          </cell>
        </row>
        <row r="884">
          <cell r="T884">
            <v>10</v>
          </cell>
        </row>
        <row r="885">
          <cell r="T885">
            <v>10</v>
          </cell>
        </row>
        <row r="886">
          <cell r="T886">
            <v>10</v>
          </cell>
        </row>
        <row r="887">
          <cell r="T887">
            <v>10</v>
          </cell>
        </row>
        <row r="888">
          <cell r="T888">
            <v>10</v>
          </cell>
        </row>
        <row r="889">
          <cell r="T889">
            <v>10</v>
          </cell>
        </row>
        <row r="890">
          <cell r="T890">
            <v>10</v>
          </cell>
        </row>
        <row r="891">
          <cell r="T891">
            <v>10</v>
          </cell>
        </row>
        <row r="892">
          <cell r="T892">
            <v>10</v>
          </cell>
        </row>
        <row r="893">
          <cell r="T893">
            <v>10</v>
          </cell>
        </row>
        <row r="894">
          <cell r="T894">
            <v>10</v>
          </cell>
        </row>
        <row r="895">
          <cell r="T895">
            <v>10</v>
          </cell>
        </row>
        <row r="896">
          <cell r="T896">
            <v>10</v>
          </cell>
        </row>
        <row r="897">
          <cell r="T897">
            <v>10</v>
          </cell>
        </row>
        <row r="898">
          <cell r="T898">
            <v>10</v>
          </cell>
        </row>
        <row r="899">
          <cell r="T899">
            <v>10</v>
          </cell>
        </row>
        <row r="900">
          <cell r="T900">
            <v>10</v>
          </cell>
        </row>
        <row r="901">
          <cell r="T901">
            <v>10</v>
          </cell>
        </row>
        <row r="902">
          <cell r="T902">
            <v>10</v>
          </cell>
        </row>
        <row r="903">
          <cell r="T903">
            <v>10</v>
          </cell>
        </row>
        <row r="904">
          <cell r="T904">
            <v>10</v>
          </cell>
        </row>
        <row r="905">
          <cell r="T905">
            <v>10</v>
          </cell>
        </row>
        <row r="906">
          <cell r="T906">
            <v>10</v>
          </cell>
        </row>
        <row r="907">
          <cell r="T907">
            <v>10</v>
          </cell>
        </row>
        <row r="908">
          <cell r="T908">
            <v>10</v>
          </cell>
        </row>
        <row r="909">
          <cell r="T909">
            <v>10</v>
          </cell>
        </row>
        <row r="910">
          <cell r="T910">
            <v>10</v>
          </cell>
        </row>
        <row r="911">
          <cell r="T911">
            <v>10</v>
          </cell>
        </row>
        <row r="912">
          <cell r="T912">
            <v>10</v>
          </cell>
        </row>
        <row r="913">
          <cell r="T913">
            <v>10</v>
          </cell>
        </row>
        <row r="914">
          <cell r="T914">
            <v>10</v>
          </cell>
        </row>
        <row r="915">
          <cell r="T915">
            <v>10</v>
          </cell>
        </row>
        <row r="916">
          <cell r="T916">
            <v>10</v>
          </cell>
        </row>
        <row r="917">
          <cell r="T917">
            <v>10</v>
          </cell>
        </row>
        <row r="918">
          <cell r="T918">
            <v>10</v>
          </cell>
        </row>
        <row r="919">
          <cell r="T919">
            <v>10</v>
          </cell>
        </row>
        <row r="920">
          <cell r="T920">
            <v>10</v>
          </cell>
        </row>
        <row r="921">
          <cell r="T921">
            <v>10</v>
          </cell>
        </row>
        <row r="922">
          <cell r="T922">
            <v>10</v>
          </cell>
        </row>
        <row r="923">
          <cell r="T923">
            <v>10</v>
          </cell>
        </row>
        <row r="924">
          <cell r="T924">
            <v>10</v>
          </cell>
        </row>
        <row r="925">
          <cell r="T925">
            <v>10</v>
          </cell>
        </row>
        <row r="926">
          <cell r="T926">
            <v>10</v>
          </cell>
        </row>
        <row r="927">
          <cell r="T927">
            <v>10</v>
          </cell>
        </row>
        <row r="928">
          <cell r="T928">
            <v>10</v>
          </cell>
        </row>
        <row r="929">
          <cell r="T929">
            <v>10</v>
          </cell>
        </row>
        <row r="930">
          <cell r="T930">
            <v>10</v>
          </cell>
        </row>
        <row r="931">
          <cell r="T931">
            <v>10</v>
          </cell>
        </row>
        <row r="932">
          <cell r="T932">
            <v>10</v>
          </cell>
        </row>
        <row r="933">
          <cell r="T933">
            <v>10</v>
          </cell>
        </row>
        <row r="934">
          <cell r="T934">
            <v>10</v>
          </cell>
        </row>
        <row r="935">
          <cell r="T935">
            <v>10</v>
          </cell>
        </row>
        <row r="936">
          <cell r="T936">
            <v>10</v>
          </cell>
        </row>
        <row r="937">
          <cell r="T937">
            <v>10</v>
          </cell>
        </row>
        <row r="938">
          <cell r="T938">
            <v>10</v>
          </cell>
        </row>
        <row r="939">
          <cell r="T939">
            <v>10</v>
          </cell>
        </row>
        <row r="940">
          <cell r="T940">
            <v>10</v>
          </cell>
        </row>
        <row r="941">
          <cell r="T941">
            <v>10</v>
          </cell>
        </row>
        <row r="942">
          <cell r="T942">
            <v>10</v>
          </cell>
        </row>
        <row r="943">
          <cell r="T943">
            <v>10</v>
          </cell>
        </row>
        <row r="944">
          <cell r="T944">
            <v>10</v>
          </cell>
        </row>
        <row r="945">
          <cell r="T945">
            <v>10</v>
          </cell>
        </row>
        <row r="946">
          <cell r="T946">
            <v>10</v>
          </cell>
        </row>
        <row r="947">
          <cell r="T947">
            <v>10</v>
          </cell>
        </row>
        <row r="948">
          <cell r="T948">
            <v>10</v>
          </cell>
        </row>
        <row r="949">
          <cell r="T949">
            <v>10</v>
          </cell>
        </row>
        <row r="950">
          <cell r="T950">
            <v>10</v>
          </cell>
        </row>
        <row r="951">
          <cell r="T951">
            <v>10</v>
          </cell>
        </row>
        <row r="952">
          <cell r="T952">
            <v>10</v>
          </cell>
        </row>
        <row r="953">
          <cell r="T953">
            <v>10</v>
          </cell>
        </row>
        <row r="954">
          <cell r="T954">
            <v>10</v>
          </cell>
        </row>
        <row r="955">
          <cell r="T955">
            <v>10</v>
          </cell>
        </row>
        <row r="956">
          <cell r="T956">
            <v>10</v>
          </cell>
        </row>
        <row r="957">
          <cell r="T957">
            <v>10</v>
          </cell>
        </row>
        <row r="958">
          <cell r="T958">
            <v>10</v>
          </cell>
        </row>
        <row r="959">
          <cell r="T959">
            <v>10</v>
          </cell>
        </row>
        <row r="960">
          <cell r="T960">
            <v>10</v>
          </cell>
        </row>
        <row r="961">
          <cell r="T961">
            <v>10</v>
          </cell>
        </row>
        <row r="962">
          <cell r="T962">
            <v>10</v>
          </cell>
        </row>
        <row r="963">
          <cell r="T963">
            <v>10</v>
          </cell>
        </row>
        <row r="964">
          <cell r="T964">
            <v>10</v>
          </cell>
        </row>
        <row r="965">
          <cell r="T965">
            <v>10</v>
          </cell>
        </row>
        <row r="966">
          <cell r="T966">
            <v>10</v>
          </cell>
        </row>
        <row r="967">
          <cell r="T967">
            <v>10</v>
          </cell>
        </row>
        <row r="968">
          <cell r="T968">
            <v>10</v>
          </cell>
        </row>
        <row r="969">
          <cell r="T969">
            <v>10</v>
          </cell>
        </row>
        <row r="970">
          <cell r="T970">
            <v>10</v>
          </cell>
        </row>
        <row r="971">
          <cell r="T971">
            <v>10</v>
          </cell>
        </row>
        <row r="972">
          <cell r="T972">
            <v>10</v>
          </cell>
        </row>
        <row r="973">
          <cell r="T973">
            <v>10</v>
          </cell>
        </row>
        <row r="974">
          <cell r="T974">
            <v>10</v>
          </cell>
        </row>
        <row r="975">
          <cell r="T975">
            <v>10</v>
          </cell>
        </row>
        <row r="976">
          <cell r="T976">
            <v>10</v>
          </cell>
        </row>
        <row r="977">
          <cell r="T977">
            <v>10</v>
          </cell>
        </row>
        <row r="978">
          <cell r="T978">
            <v>10</v>
          </cell>
        </row>
        <row r="979">
          <cell r="T979">
            <v>10</v>
          </cell>
        </row>
        <row r="980">
          <cell r="T980">
            <v>10</v>
          </cell>
        </row>
        <row r="981">
          <cell r="T981">
            <v>10</v>
          </cell>
        </row>
        <row r="982">
          <cell r="T982">
            <v>10</v>
          </cell>
        </row>
        <row r="983">
          <cell r="T983">
            <v>10</v>
          </cell>
        </row>
        <row r="984">
          <cell r="T984">
            <v>10</v>
          </cell>
        </row>
        <row r="985">
          <cell r="T985">
            <v>10</v>
          </cell>
        </row>
        <row r="986">
          <cell r="T986">
            <v>10</v>
          </cell>
        </row>
        <row r="987">
          <cell r="T987">
            <v>10</v>
          </cell>
        </row>
        <row r="988">
          <cell r="T988">
            <v>10</v>
          </cell>
        </row>
        <row r="989">
          <cell r="T989">
            <v>10</v>
          </cell>
        </row>
        <row r="990">
          <cell r="T990">
            <v>10</v>
          </cell>
        </row>
        <row r="991">
          <cell r="T991">
            <v>10</v>
          </cell>
        </row>
        <row r="992">
          <cell r="T992">
            <v>10</v>
          </cell>
        </row>
        <row r="993">
          <cell r="T993">
            <v>10</v>
          </cell>
        </row>
        <row r="994">
          <cell r="T994">
            <v>10</v>
          </cell>
        </row>
        <row r="995">
          <cell r="T995">
            <v>10</v>
          </cell>
        </row>
        <row r="996">
          <cell r="T996">
            <v>10</v>
          </cell>
        </row>
        <row r="997">
          <cell r="T997">
            <v>10</v>
          </cell>
        </row>
        <row r="998">
          <cell r="T998">
            <v>10</v>
          </cell>
        </row>
        <row r="999">
          <cell r="T999">
            <v>10</v>
          </cell>
        </row>
        <row r="1000">
          <cell r="T1000">
            <v>10</v>
          </cell>
        </row>
        <row r="1001">
          <cell r="T1001">
            <v>10</v>
          </cell>
        </row>
        <row r="1002">
          <cell r="T1002">
            <v>10</v>
          </cell>
        </row>
        <row r="1003">
          <cell r="T1003">
            <v>10</v>
          </cell>
        </row>
        <row r="1004">
          <cell r="T1004">
            <v>10</v>
          </cell>
        </row>
        <row r="1005">
          <cell r="T1005">
            <v>10</v>
          </cell>
        </row>
        <row r="1006">
          <cell r="T1006">
            <v>10</v>
          </cell>
        </row>
        <row r="1007">
          <cell r="T1007">
            <v>10</v>
          </cell>
        </row>
        <row r="1008">
          <cell r="T1008">
            <v>10</v>
          </cell>
        </row>
        <row r="1009">
          <cell r="T1009">
            <v>10</v>
          </cell>
        </row>
        <row r="1010">
          <cell r="T1010">
            <v>10</v>
          </cell>
        </row>
        <row r="1011">
          <cell r="T1011">
            <v>10</v>
          </cell>
        </row>
        <row r="1012">
          <cell r="T1012">
            <v>10</v>
          </cell>
        </row>
        <row r="1013">
          <cell r="T1013">
            <v>10</v>
          </cell>
        </row>
        <row r="1014">
          <cell r="T1014">
            <v>10</v>
          </cell>
        </row>
        <row r="1015">
          <cell r="T1015">
            <v>10</v>
          </cell>
        </row>
        <row r="1016">
          <cell r="T1016">
            <v>10</v>
          </cell>
        </row>
        <row r="1017">
          <cell r="T1017">
            <v>10</v>
          </cell>
        </row>
        <row r="1018">
          <cell r="T1018">
            <v>10</v>
          </cell>
        </row>
        <row r="1019">
          <cell r="T1019">
            <v>10</v>
          </cell>
        </row>
        <row r="1020">
          <cell r="T1020">
            <v>10</v>
          </cell>
        </row>
        <row r="1021">
          <cell r="T1021">
            <v>10</v>
          </cell>
        </row>
        <row r="1022">
          <cell r="T1022">
            <v>10</v>
          </cell>
        </row>
        <row r="1023">
          <cell r="T1023">
            <v>10</v>
          </cell>
        </row>
        <row r="1024">
          <cell r="T1024">
            <v>10</v>
          </cell>
        </row>
        <row r="1025">
          <cell r="T1025">
            <v>10</v>
          </cell>
        </row>
        <row r="1026">
          <cell r="T1026">
            <v>10</v>
          </cell>
        </row>
        <row r="1027">
          <cell r="T1027">
            <v>10</v>
          </cell>
        </row>
        <row r="1028">
          <cell r="T1028">
            <v>10</v>
          </cell>
        </row>
        <row r="1029">
          <cell r="T1029">
            <v>10</v>
          </cell>
        </row>
        <row r="1030">
          <cell r="T1030">
            <v>10</v>
          </cell>
        </row>
        <row r="1031">
          <cell r="T1031">
            <v>10</v>
          </cell>
        </row>
        <row r="1032">
          <cell r="T1032">
            <v>10</v>
          </cell>
        </row>
        <row r="1033">
          <cell r="T1033">
            <v>10</v>
          </cell>
        </row>
        <row r="1034">
          <cell r="T1034">
            <v>10</v>
          </cell>
        </row>
        <row r="1035">
          <cell r="T1035">
            <v>10</v>
          </cell>
        </row>
        <row r="1036">
          <cell r="T1036">
            <v>10</v>
          </cell>
        </row>
        <row r="1037">
          <cell r="T1037">
            <v>10</v>
          </cell>
        </row>
        <row r="1038">
          <cell r="T1038">
            <v>10</v>
          </cell>
        </row>
        <row r="1039">
          <cell r="T1039">
            <v>10</v>
          </cell>
        </row>
        <row r="1040">
          <cell r="T1040">
            <v>10</v>
          </cell>
        </row>
        <row r="1041">
          <cell r="T1041">
            <v>10</v>
          </cell>
        </row>
        <row r="1042">
          <cell r="T1042">
            <v>10</v>
          </cell>
        </row>
        <row r="1043">
          <cell r="T1043">
            <v>10</v>
          </cell>
        </row>
        <row r="1044">
          <cell r="T1044">
            <v>10</v>
          </cell>
        </row>
        <row r="1045">
          <cell r="T1045">
            <v>10</v>
          </cell>
        </row>
        <row r="1046">
          <cell r="T1046">
            <v>10</v>
          </cell>
        </row>
        <row r="1047">
          <cell r="T1047">
            <v>10</v>
          </cell>
        </row>
        <row r="1048">
          <cell r="T1048">
            <v>10</v>
          </cell>
        </row>
        <row r="1049">
          <cell r="T1049">
            <v>10</v>
          </cell>
        </row>
        <row r="1050">
          <cell r="T1050">
            <v>10</v>
          </cell>
        </row>
        <row r="1051">
          <cell r="T1051">
            <v>10</v>
          </cell>
        </row>
        <row r="1052">
          <cell r="T1052">
            <v>10</v>
          </cell>
        </row>
        <row r="1053">
          <cell r="T1053">
            <v>10</v>
          </cell>
        </row>
        <row r="1054">
          <cell r="T1054">
            <v>10</v>
          </cell>
        </row>
        <row r="1055">
          <cell r="T1055">
            <v>10</v>
          </cell>
        </row>
        <row r="1056">
          <cell r="T1056">
            <v>10</v>
          </cell>
        </row>
        <row r="1057">
          <cell r="T1057">
            <v>10</v>
          </cell>
        </row>
        <row r="1058">
          <cell r="T1058">
            <v>10</v>
          </cell>
        </row>
        <row r="1059">
          <cell r="T1059">
            <v>10</v>
          </cell>
        </row>
        <row r="1060">
          <cell r="T1060">
            <v>10</v>
          </cell>
        </row>
        <row r="1061">
          <cell r="T1061">
            <v>10</v>
          </cell>
        </row>
        <row r="1062">
          <cell r="T1062">
            <v>10</v>
          </cell>
        </row>
        <row r="1063">
          <cell r="T1063">
            <v>10</v>
          </cell>
        </row>
        <row r="1064">
          <cell r="T1064">
            <v>10</v>
          </cell>
        </row>
        <row r="1065">
          <cell r="T1065">
            <v>10</v>
          </cell>
        </row>
        <row r="1066">
          <cell r="T1066">
            <v>10</v>
          </cell>
        </row>
        <row r="1067">
          <cell r="T1067">
            <v>10</v>
          </cell>
        </row>
        <row r="1068">
          <cell r="T1068">
            <v>10</v>
          </cell>
        </row>
        <row r="1069">
          <cell r="T1069">
            <v>10</v>
          </cell>
        </row>
        <row r="1070">
          <cell r="T1070">
            <v>10</v>
          </cell>
        </row>
        <row r="1071">
          <cell r="T1071">
            <v>10</v>
          </cell>
        </row>
        <row r="1072">
          <cell r="T1072">
            <v>10</v>
          </cell>
        </row>
        <row r="1073">
          <cell r="T1073">
            <v>10</v>
          </cell>
        </row>
        <row r="1074">
          <cell r="T1074">
            <v>10</v>
          </cell>
        </row>
        <row r="1075">
          <cell r="T1075">
            <v>10</v>
          </cell>
        </row>
        <row r="1076">
          <cell r="T1076">
            <v>10</v>
          </cell>
        </row>
        <row r="1077">
          <cell r="T1077">
            <v>10</v>
          </cell>
        </row>
        <row r="1078">
          <cell r="T1078">
            <v>10</v>
          </cell>
        </row>
        <row r="1079">
          <cell r="T1079">
            <v>10</v>
          </cell>
        </row>
        <row r="1080">
          <cell r="T1080">
            <v>10</v>
          </cell>
        </row>
        <row r="1081">
          <cell r="T1081">
            <v>10</v>
          </cell>
        </row>
        <row r="1082">
          <cell r="T1082">
            <v>10</v>
          </cell>
        </row>
        <row r="1083">
          <cell r="T1083">
            <v>10</v>
          </cell>
        </row>
        <row r="1084">
          <cell r="T1084">
            <v>10</v>
          </cell>
        </row>
        <row r="1085">
          <cell r="T1085">
            <v>10</v>
          </cell>
        </row>
        <row r="1086">
          <cell r="T1086">
            <v>10</v>
          </cell>
        </row>
        <row r="1087">
          <cell r="T1087">
            <v>10</v>
          </cell>
        </row>
        <row r="1088">
          <cell r="T1088">
            <v>10</v>
          </cell>
        </row>
        <row r="1089">
          <cell r="T1089">
            <v>10</v>
          </cell>
        </row>
        <row r="1090">
          <cell r="T1090">
            <v>10</v>
          </cell>
        </row>
        <row r="1091">
          <cell r="T1091">
            <v>10</v>
          </cell>
        </row>
        <row r="1092">
          <cell r="T1092">
            <v>10</v>
          </cell>
        </row>
        <row r="1093">
          <cell r="T1093">
            <v>10</v>
          </cell>
        </row>
        <row r="1094">
          <cell r="T1094">
            <v>10</v>
          </cell>
        </row>
        <row r="1095">
          <cell r="T1095">
            <v>10</v>
          </cell>
        </row>
        <row r="1096">
          <cell r="T1096">
            <v>10</v>
          </cell>
        </row>
        <row r="1097">
          <cell r="T1097">
            <v>10</v>
          </cell>
        </row>
        <row r="1098">
          <cell r="T1098">
            <v>10</v>
          </cell>
        </row>
        <row r="1099">
          <cell r="T1099">
            <v>10</v>
          </cell>
        </row>
        <row r="1100">
          <cell r="T1100">
            <v>10</v>
          </cell>
        </row>
        <row r="1101">
          <cell r="T1101">
            <v>10</v>
          </cell>
        </row>
        <row r="1102">
          <cell r="T1102">
            <v>10</v>
          </cell>
        </row>
        <row r="1103">
          <cell r="T1103">
            <v>10</v>
          </cell>
        </row>
        <row r="1104">
          <cell r="T1104">
            <v>10</v>
          </cell>
        </row>
        <row r="1105">
          <cell r="T1105">
            <v>10</v>
          </cell>
        </row>
        <row r="1106">
          <cell r="T1106">
            <v>10</v>
          </cell>
        </row>
        <row r="1107">
          <cell r="T1107">
            <v>10</v>
          </cell>
        </row>
        <row r="1108">
          <cell r="T1108">
            <v>10</v>
          </cell>
        </row>
        <row r="1109">
          <cell r="T1109">
            <v>10</v>
          </cell>
        </row>
        <row r="1110">
          <cell r="T1110">
            <v>10</v>
          </cell>
        </row>
        <row r="1111">
          <cell r="T1111">
            <v>10</v>
          </cell>
        </row>
        <row r="1112">
          <cell r="T1112">
            <v>10</v>
          </cell>
        </row>
        <row r="1113">
          <cell r="T1113">
            <v>10</v>
          </cell>
        </row>
        <row r="1114">
          <cell r="T1114">
            <v>10</v>
          </cell>
        </row>
        <row r="1115">
          <cell r="T1115">
            <v>10</v>
          </cell>
        </row>
        <row r="1116">
          <cell r="T1116">
            <v>10</v>
          </cell>
        </row>
        <row r="1117">
          <cell r="T1117">
            <v>10</v>
          </cell>
        </row>
        <row r="1118">
          <cell r="T1118">
            <v>10</v>
          </cell>
        </row>
        <row r="1119">
          <cell r="T1119">
            <v>10</v>
          </cell>
        </row>
        <row r="1120">
          <cell r="T1120">
            <v>10</v>
          </cell>
        </row>
        <row r="1121">
          <cell r="T1121">
            <v>10</v>
          </cell>
        </row>
        <row r="1122">
          <cell r="T1122">
            <v>10</v>
          </cell>
        </row>
        <row r="1123">
          <cell r="T1123">
            <v>10</v>
          </cell>
        </row>
        <row r="1124">
          <cell r="T1124">
            <v>10</v>
          </cell>
        </row>
        <row r="1125">
          <cell r="T1125">
            <v>10</v>
          </cell>
        </row>
        <row r="1126">
          <cell r="T1126">
            <v>10</v>
          </cell>
        </row>
        <row r="1127">
          <cell r="T1127">
            <v>10</v>
          </cell>
        </row>
        <row r="1128">
          <cell r="T1128">
            <v>10</v>
          </cell>
        </row>
        <row r="1129">
          <cell r="T1129">
            <v>10</v>
          </cell>
        </row>
        <row r="1130">
          <cell r="T1130">
            <v>10</v>
          </cell>
        </row>
        <row r="1131">
          <cell r="T1131">
            <v>10</v>
          </cell>
        </row>
        <row r="1132">
          <cell r="T1132">
            <v>10</v>
          </cell>
        </row>
        <row r="1133">
          <cell r="T1133">
            <v>10</v>
          </cell>
        </row>
        <row r="1134">
          <cell r="T1134">
            <v>10</v>
          </cell>
        </row>
        <row r="1135">
          <cell r="T1135">
            <v>10</v>
          </cell>
        </row>
        <row r="1136">
          <cell r="T1136">
            <v>10</v>
          </cell>
        </row>
        <row r="1137">
          <cell r="T1137">
            <v>10</v>
          </cell>
        </row>
        <row r="1138">
          <cell r="T1138">
            <v>10</v>
          </cell>
        </row>
        <row r="1139">
          <cell r="T1139">
            <v>10</v>
          </cell>
        </row>
        <row r="1140">
          <cell r="T1140">
            <v>10</v>
          </cell>
        </row>
        <row r="1141">
          <cell r="T1141">
            <v>10</v>
          </cell>
        </row>
        <row r="1142">
          <cell r="T1142">
            <v>10</v>
          </cell>
        </row>
        <row r="1143">
          <cell r="T1143">
            <v>10</v>
          </cell>
        </row>
        <row r="1144">
          <cell r="T1144">
            <v>10</v>
          </cell>
        </row>
        <row r="1145">
          <cell r="T1145">
            <v>10</v>
          </cell>
        </row>
        <row r="1146">
          <cell r="T1146">
            <v>10</v>
          </cell>
        </row>
        <row r="1147">
          <cell r="T1147">
            <v>10</v>
          </cell>
        </row>
        <row r="1148">
          <cell r="T1148">
            <v>10</v>
          </cell>
        </row>
        <row r="1149">
          <cell r="T1149">
            <v>10</v>
          </cell>
        </row>
        <row r="1150">
          <cell r="T1150">
            <v>10</v>
          </cell>
        </row>
        <row r="1151">
          <cell r="T1151">
            <v>10</v>
          </cell>
        </row>
        <row r="1152">
          <cell r="T1152">
            <v>10</v>
          </cell>
        </row>
        <row r="1153">
          <cell r="T1153">
            <v>10</v>
          </cell>
        </row>
        <row r="1154">
          <cell r="T1154">
            <v>10</v>
          </cell>
        </row>
        <row r="1155">
          <cell r="T1155">
            <v>10</v>
          </cell>
        </row>
        <row r="1156">
          <cell r="T1156">
            <v>10</v>
          </cell>
        </row>
        <row r="1157">
          <cell r="T1157">
            <v>10</v>
          </cell>
        </row>
        <row r="1158">
          <cell r="T1158">
            <v>10</v>
          </cell>
        </row>
        <row r="1159">
          <cell r="T1159">
            <v>10</v>
          </cell>
        </row>
        <row r="1160">
          <cell r="T1160">
            <v>10</v>
          </cell>
        </row>
        <row r="1161">
          <cell r="T1161">
            <v>10</v>
          </cell>
        </row>
        <row r="1162">
          <cell r="T1162">
            <v>10</v>
          </cell>
        </row>
        <row r="1163">
          <cell r="T1163">
            <v>10</v>
          </cell>
        </row>
        <row r="1164">
          <cell r="T1164">
            <v>10</v>
          </cell>
        </row>
        <row r="1165">
          <cell r="T1165">
            <v>10</v>
          </cell>
        </row>
        <row r="1166">
          <cell r="T1166">
            <v>10</v>
          </cell>
        </row>
        <row r="1167">
          <cell r="T1167">
            <v>10</v>
          </cell>
        </row>
        <row r="1168">
          <cell r="T1168">
            <v>10</v>
          </cell>
        </row>
        <row r="1169">
          <cell r="T1169">
            <v>10</v>
          </cell>
        </row>
        <row r="1170">
          <cell r="T1170">
            <v>10</v>
          </cell>
        </row>
        <row r="1171">
          <cell r="T1171">
            <v>10</v>
          </cell>
        </row>
        <row r="1172">
          <cell r="T1172">
            <v>10</v>
          </cell>
        </row>
        <row r="1173">
          <cell r="T1173">
            <v>10</v>
          </cell>
        </row>
        <row r="1174">
          <cell r="T1174">
            <v>10</v>
          </cell>
        </row>
        <row r="1175">
          <cell r="T1175">
            <v>10</v>
          </cell>
        </row>
        <row r="1176">
          <cell r="T1176">
            <v>10</v>
          </cell>
        </row>
        <row r="1177">
          <cell r="T1177">
            <v>10</v>
          </cell>
        </row>
        <row r="1178">
          <cell r="T1178">
            <v>10</v>
          </cell>
        </row>
        <row r="1179">
          <cell r="T1179">
            <v>10</v>
          </cell>
        </row>
        <row r="1180">
          <cell r="T1180">
            <v>10</v>
          </cell>
        </row>
        <row r="1181">
          <cell r="T1181">
            <v>10</v>
          </cell>
        </row>
        <row r="1182">
          <cell r="T1182">
            <v>10</v>
          </cell>
        </row>
        <row r="1183">
          <cell r="T1183">
            <v>10</v>
          </cell>
        </row>
        <row r="1184">
          <cell r="T1184">
            <v>10</v>
          </cell>
        </row>
        <row r="1185">
          <cell r="T1185">
            <v>10</v>
          </cell>
        </row>
        <row r="1186">
          <cell r="T1186">
            <v>10</v>
          </cell>
        </row>
        <row r="1187">
          <cell r="T1187">
            <v>10</v>
          </cell>
        </row>
        <row r="1188">
          <cell r="T1188">
            <v>10</v>
          </cell>
        </row>
        <row r="1189">
          <cell r="T1189">
            <v>10</v>
          </cell>
        </row>
        <row r="1190">
          <cell r="T1190">
            <v>10</v>
          </cell>
        </row>
        <row r="1191">
          <cell r="T1191">
            <v>10</v>
          </cell>
        </row>
        <row r="1192">
          <cell r="T1192">
            <v>10</v>
          </cell>
        </row>
        <row r="1193">
          <cell r="T1193">
            <v>10</v>
          </cell>
        </row>
        <row r="1194">
          <cell r="T1194">
            <v>10</v>
          </cell>
        </row>
        <row r="1195">
          <cell r="T1195">
            <v>10</v>
          </cell>
        </row>
        <row r="1196">
          <cell r="T1196">
            <v>10</v>
          </cell>
        </row>
        <row r="1197">
          <cell r="T1197">
            <v>10</v>
          </cell>
        </row>
        <row r="1198">
          <cell r="T1198">
            <v>10</v>
          </cell>
        </row>
        <row r="1199">
          <cell r="T1199">
            <v>10</v>
          </cell>
        </row>
        <row r="1200">
          <cell r="T1200">
            <v>10</v>
          </cell>
        </row>
        <row r="1201">
          <cell r="T1201">
            <v>10</v>
          </cell>
        </row>
        <row r="1202">
          <cell r="T1202">
            <v>10</v>
          </cell>
        </row>
        <row r="1203">
          <cell r="T1203">
            <v>10</v>
          </cell>
        </row>
        <row r="1204">
          <cell r="T1204">
            <v>10</v>
          </cell>
        </row>
        <row r="1205">
          <cell r="T1205">
            <v>10</v>
          </cell>
        </row>
        <row r="1206">
          <cell r="T1206">
            <v>10</v>
          </cell>
        </row>
        <row r="1207">
          <cell r="T1207">
            <v>10</v>
          </cell>
        </row>
        <row r="1208">
          <cell r="T1208">
            <v>10</v>
          </cell>
        </row>
        <row r="1209">
          <cell r="T1209">
            <v>10</v>
          </cell>
        </row>
        <row r="1210">
          <cell r="T1210">
            <v>10</v>
          </cell>
        </row>
        <row r="1211">
          <cell r="T1211">
            <v>10</v>
          </cell>
        </row>
        <row r="1212">
          <cell r="T1212">
            <v>10</v>
          </cell>
        </row>
        <row r="1213">
          <cell r="T1213">
            <v>10</v>
          </cell>
        </row>
        <row r="1214">
          <cell r="T1214">
            <v>10</v>
          </cell>
        </row>
        <row r="1215">
          <cell r="T1215">
            <v>10</v>
          </cell>
        </row>
        <row r="1216">
          <cell r="T1216">
            <v>10</v>
          </cell>
        </row>
        <row r="1217">
          <cell r="T1217">
            <v>10</v>
          </cell>
        </row>
        <row r="1218">
          <cell r="T1218">
            <v>10</v>
          </cell>
        </row>
        <row r="1219">
          <cell r="T1219">
            <v>10</v>
          </cell>
        </row>
        <row r="1220">
          <cell r="T1220">
            <v>10</v>
          </cell>
        </row>
        <row r="1221">
          <cell r="T1221">
            <v>10</v>
          </cell>
        </row>
        <row r="1222">
          <cell r="T1222">
            <v>10</v>
          </cell>
        </row>
        <row r="1223">
          <cell r="T1223">
            <v>10</v>
          </cell>
        </row>
        <row r="1224">
          <cell r="T1224">
            <v>10</v>
          </cell>
        </row>
        <row r="1225">
          <cell r="T1225">
            <v>10</v>
          </cell>
        </row>
        <row r="1226">
          <cell r="T1226">
            <v>10</v>
          </cell>
        </row>
        <row r="1227">
          <cell r="T1227">
            <v>10</v>
          </cell>
        </row>
        <row r="1228">
          <cell r="T1228">
            <v>10</v>
          </cell>
        </row>
        <row r="1229">
          <cell r="T1229">
            <v>10</v>
          </cell>
        </row>
        <row r="1230">
          <cell r="T1230">
            <v>10</v>
          </cell>
        </row>
        <row r="1231">
          <cell r="T1231">
            <v>10</v>
          </cell>
        </row>
        <row r="1232">
          <cell r="T1232">
            <v>10</v>
          </cell>
        </row>
        <row r="1233">
          <cell r="T1233">
            <v>10</v>
          </cell>
        </row>
        <row r="1234">
          <cell r="T1234">
            <v>10</v>
          </cell>
        </row>
        <row r="1235">
          <cell r="T1235">
            <v>10</v>
          </cell>
        </row>
        <row r="1236">
          <cell r="T1236">
            <v>10</v>
          </cell>
        </row>
        <row r="1237">
          <cell r="T1237">
            <v>10</v>
          </cell>
        </row>
        <row r="1238">
          <cell r="T1238">
            <v>10</v>
          </cell>
        </row>
        <row r="1239">
          <cell r="T1239">
            <v>10</v>
          </cell>
        </row>
        <row r="1240">
          <cell r="T1240">
            <v>10</v>
          </cell>
        </row>
        <row r="1241">
          <cell r="T1241">
            <v>10</v>
          </cell>
        </row>
        <row r="1242">
          <cell r="T1242">
            <v>10</v>
          </cell>
        </row>
        <row r="1243">
          <cell r="T1243">
            <v>10</v>
          </cell>
        </row>
        <row r="1244">
          <cell r="T1244">
            <v>10</v>
          </cell>
        </row>
        <row r="1245">
          <cell r="T1245">
            <v>10</v>
          </cell>
        </row>
        <row r="1246">
          <cell r="T1246">
            <v>10</v>
          </cell>
        </row>
        <row r="1247">
          <cell r="T1247">
            <v>10</v>
          </cell>
        </row>
        <row r="1248">
          <cell r="T1248">
            <v>10</v>
          </cell>
        </row>
        <row r="1249">
          <cell r="T1249">
            <v>10</v>
          </cell>
        </row>
        <row r="1250">
          <cell r="T1250">
            <v>10</v>
          </cell>
        </row>
        <row r="1251">
          <cell r="T1251">
            <v>10</v>
          </cell>
        </row>
        <row r="1252">
          <cell r="T1252">
            <v>10</v>
          </cell>
        </row>
        <row r="1253">
          <cell r="T1253">
            <v>10</v>
          </cell>
        </row>
        <row r="1254">
          <cell r="T1254">
            <v>10</v>
          </cell>
        </row>
        <row r="1255">
          <cell r="T1255">
            <v>10</v>
          </cell>
        </row>
        <row r="1256">
          <cell r="T1256">
            <v>10</v>
          </cell>
        </row>
        <row r="1257">
          <cell r="T1257">
            <v>10</v>
          </cell>
        </row>
        <row r="1258">
          <cell r="T1258">
            <v>10</v>
          </cell>
        </row>
        <row r="1259">
          <cell r="T1259">
            <v>10</v>
          </cell>
        </row>
        <row r="1260">
          <cell r="T1260">
            <v>10</v>
          </cell>
        </row>
        <row r="1261">
          <cell r="T1261">
            <v>10</v>
          </cell>
        </row>
        <row r="1262">
          <cell r="T1262">
            <v>10</v>
          </cell>
        </row>
        <row r="1263">
          <cell r="T1263">
            <v>10</v>
          </cell>
        </row>
        <row r="1264">
          <cell r="T1264">
            <v>10</v>
          </cell>
        </row>
        <row r="1265">
          <cell r="T1265">
            <v>10</v>
          </cell>
        </row>
        <row r="1266">
          <cell r="T1266">
            <v>10</v>
          </cell>
        </row>
        <row r="1267">
          <cell r="T1267">
            <v>10</v>
          </cell>
        </row>
        <row r="1268">
          <cell r="T1268">
            <v>10</v>
          </cell>
        </row>
        <row r="1269">
          <cell r="T1269">
            <v>10</v>
          </cell>
        </row>
        <row r="1270">
          <cell r="T1270">
            <v>10</v>
          </cell>
        </row>
        <row r="1271">
          <cell r="T1271">
            <v>10</v>
          </cell>
        </row>
        <row r="1272">
          <cell r="T1272">
            <v>10</v>
          </cell>
        </row>
        <row r="1273">
          <cell r="T1273">
            <v>10</v>
          </cell>
        </row>
        <row r="1274">
          <cell r="T1274">
            <v>10</v>
          </cell>
        </row>
        <row r="1275">
          <cell r="T1275">
            <v>10</v>
          </cell>
        </row>
        <row r="1276">
          <cell r="T1276">
            <v>10</v>
          </cell>
        </row>
        <row r="1277">
          <cell r="T1277">
            <v>10</v>
          </cell>
        </row>
        <row r="1278">
          <cell r="T1278">
            <v>10</v>
          </cell>
        </row>
        <row r="1279">
          <cell r="T1279">
            <v>10</v>
          </cell>
        </row>
        <row r="1280">
          <cell r="T1280">
            <v>10</v>
          </cell>
        </row>
        <row r="1281">
          <cell r="T1281">
            <v>10</v>
          </cell>
        </row>
        <row r="1282">
          <cell r="T1282">
            <v>10</v>
          </cell>
        </row>
        <row r="1283">
          <cell r="T1283">
            <v>10</v>
          </cell>
        </row>
        <row r="1284">
          <cell r="T1284">
            <v>10</v>
          </cell>
        </row>
        <row r="1285">
          <cell r="T1285">
            <v>10</v>
          </cell>
        </row>
        <row r="1286">
          <cell r="T1286">
            <v>10</v>
          </cell>
        </row>
        <row r="1287">
          <cell r="T1287">
            <v>10</v>
          </cell>
        </row>
        <row r="1288">
          <cell r="T1288">
            <v>10</v>
          </cell>
        </row>
        <row r="1289">
          <cell r="T1289">
            <v>10</v>
          </cell>
        </row>
        <row r="1290">
          <cell r="T1290">
            <v>10</v>
          </cell>
        </row>
        <row r="1291">
          <cell r="T1291">
            <v>10</v>
          </cell>
        </row>
        <row r="1292">
          <cell r="T1292">
            <v>10</v>
          </cell>
        </row>
        <row r="1293">
          <cell r="T1293">
            <v>10</v>
          </cell>
        </row>
        <row r="1294">
          <cell r="T1294">
            <v>10</v>
          </cell>
        </row>
        <row r="1295">
          <cell r="T1295">
            <v>10</v>
          </cell>
        </row>
        <row r="1296">
          <cell r="T1296">
            <v>10</v>
          </cell>
        </row>
        <row r="1297">
          <cell r="T1297">
            <v>10</v>
          </cell>
        </row>
        <row r="1298">
          <cell r="T1298">
            <v>10</v>
          </cell>
        </row>
        <row r="1299">
          <cell r="T1299">
            <v>10</v>
          </cell>
        </row>
        <row r="1300">
          <cell r="T1300">
            <v>10</v>
          </cell>
        </row>
        <row r="1301">
          <cell r="T1301">
            <v>10</v>
          </cell>
        </row>
        <row r="1302">
          <cell r="T1302">
            <v>10</v>
          </cell>
        </row>
        <row r="1303">
          <cell r="T1303">
            <v>10</v>
          </cell>
        </row>
        <row r="1304">
          <cell r="T1304">
            <v>10</v>
          </cell>
        </row>
        <row r="1305">
          <cell r="T1305">
            <v>10</v>
          </cell>
        </row>
        <row r="1306">
          <cell r="T1306">
            <v>10</v>
          </cell>
        </row>
        <row r="1307">
          <cell r="T1307">
            <v>10</v>
          </cell>
        </row>
        <row r="1308">
          <cell r="T1308">
            <v>10</v>
          </cell>
        </row>
        <row r="1309">
          <cell r="T1309">
            <v>10</v>
          </cell>
        </row>
        <row r="1310">
          <cell r="T1310">
            <v>10</v>
          </cell>
        </row>
        <row r="1311">
          <cell r="T1311">
            <v>10</v>
          </cell>
        </row>
        <row r="1312">
          <cell r="T1312">
            <v>10</v>
          </cell>
        </row>
        <row r="1313">
          <cell r="T1313">
            <v>10</v>
          </cell>
        </row>
        <row r="1314">
          <cell r="T1314">
            <v>10</v>
          </cell>
        </row>
        <row r="1315">
          <cell r="T1315">
            <v>10</v>
          </cell>
        </row>
        <row r="1316">
          <cell r="T1316">
            <v>10</v>
          </cell>
        </row>
        <row r="1317">
          <cell r="T1317">
            <v>10</v>
          </cell>
        </row>
        <row r="1318">
          <cell r="T1318">
            <v>10</v>
          </cell>
        </row>
        <row r="1319">
          <cell r="T1319">
            <v>10</v>
          </cell>
        </row>
        <row r="1320">
          <cell r="T1320">
            <v>10</v>
          </cell>
        </row>
        <row r="1321">
          <cell r="T1321">
            <v>10</v>
          </cell>
        </row>
        <row r="1322">
          <cell r="T1322">
            <v>10</v>
          </cell>
        </row>
        <row r="1323">
          <cell r="T1323">
            <v>10</v>
          </cell>
        </row>
        <row r="1324">
          <cell r="T1324">
            <v>10</v>
          </cell>
        </row>
        <row r="1325">
          <cell r="T1325">
            <v>10</v>
          </cell>
        </row>
        <row r="1326">
          <cell r="T1326">
            <v>10</v>
          </cell>
        </row>
        <row r="1327">
          <cell r="T1327">
            <v>10</v>
          </cell>
        </row>
        <row r="1328">
          <cell r="T1328">
            <v>10</v>
          </cell>
        </row>
        <row r="1329">
          <cell r="T1329">
            <v>10</v>
          </cell>
        </row>
        <row r="1330">
          <cell r="T1330">
            <v>10</v>
          </cell>
        </row>
        <row r="1331">
          <cell r="T1331">
            <v>10</v>
          </cell>
        </row>
        <row r="1332">
          <cell r="T1332">
            <v>10</v>
          </cell>
        </row>
        <row r="1333">
          <cell r="T1333">
            <v>10</v>
          </cell>
        </row>
        <row r="1334">
          <cell r="T1334">
            <v>10</v>
          </cell>
        </row>
        <row r="1335">
          <cell r="T1335">
            <v>10</v>
          </cell>
        </row>
        <row r="1336">
          <cell r="T1336">
            <v>10</v>
          </cell>
        </row>
        <row r="1337">
          <cell r="T1337">
            <v>10</v>
          </cell>
        </row>
        <row r="1338">
          <cell r="T1338">
            <v>10</v>
          </cell>
        </row>
        <row r="1339">
          <cell r="T1339">
            <v>10</v>
          </cell>
        </row>
        <row r="1340">
          <cell r="T1340">
            <v>10</v>
          </cell>
        </row>
        <row r="1341">
          <cell r="T1341">
            <v>10</v>
          </cell>
        </row>
        <row r="1342">
          <cell r="T1342">
            <v>10</v>
          </cell>
        </row>
        <row r="1343">
          <cell r="T1343">
            <v>10</v>
          </cell>
        </row>
        <row r="1344">
          <cell r="T1344">
            <v>10</v>
          </cell>
        </row>
        <row r="1345">
          <cell r="T1345">
            <v>10</v>
          </cell>
        </row>
        <row r="1346">
          <cell r="T1346">
            <v>10</v>
          </cell>
        </row>
        <row r="1347">
          <cell r="T1347">
            <v>10</v>
          </cell>
        </row>
        <row r="1348">
          <cell r="T1348">
            <v>10</v>
          </cell>
        </row>
        <row r="1349">
          <cell r="T1349">
            <v>10</v>
          </cell>
        </row>
        <row r="1350">
          <cell r="T1350">
            <v>10</v>
          </cell>
        </row>
        <row r="1351">
          <cell r="T1351">
            <v>10</v>
          </cell>
        </row>
        <row r="1352">
          <cell r="T1352">
            <v>10</v>
          </cell>
        </row>
        <row r="1353">
          <cell r="T1353">
            <v>10</v>
          </cell>
        </row>
        <row r="1354">
          <cell r="T1354">
            <v>10</v>
          </cell>
        </row>
        <row r="1355">
          <cell r="T1355">
            <v>10</v>
          </cell>
        </row>
        <row r="1356">
          <cell r="T1356">
            <v>10</v>
          </cell>
        </row>
        <row r="1357">
          <cell r="T1357">
            <v>10</v>
          </cell>
        </row>
        <row r="1358">
          <cell r="T1358">
            <v>10</v>
          </cell>
        </row>
        <row r="1359">
          <cell r="T1359">
            <v>10</v>
          </cell>
        </row>
        <row r="1360">
          <cell r="T1360">
            <v>10</v>
          </cell>
        </row>
        <row r="1361">
          <cell r="T1361">
            <v>10</v>
          </cell>
        </row>
        <row r="1362">
          <cell r="T1362">
            <v>10</v>
          </cell>
        </row>
        <row r="1363">
          <cell r="T1363">
            <v>10</v>
          </cell>
        </row>
        <row r="1364">
          <cell r="T1364">
            <v>10</v>
          </cell>
        </row>
        <row r="1365">
          <cell r="T1365">
            <v>10</v>
          </cell>
        </row>
        <row r="1366">
          <cell r="T1366">
            <v>10</v>
          </cell>
        </row>
        <row r="1367">
          <cell r="T1367">
            <v>10</v>
          </cell>
        </row>
        <row r="1368">
          <cell r="T1368">
            <v>10</v>
          </cell>
        </row>
        <row r="1369">
          <cell r="T1369">
            <v>10</v>
          </cell>
        </row>
        <row r="1370">
          <cell r="T1370">
            <v>10</v>
          </cell>
        </row>
        <row r="1371">
          <cell r="T1371">
            <v>10</v>
          </cell>
        </row>
        <row r="1372">
          <cell r="T1372">
            <v>10</v>
          </cell>
        </row>
        <row r="1373">
          <cell r="T1373">
            <v>10</v>
          </cell>
        </row>
        <row r="1374">
          <cell r="T1374">
            <v>10</v>
          </cell>
        </row>
        <row r="1375">
          <cell r="T1375">
            <v>10</v>
          </cell>
        </row>
        <row r="1376">
          <cell r="T1376">
            <v>10</v>
          </cell>
        </row>
        <row r="1377">
          <cell r="T1377">
            <v>10</v>
          </cell>
        </row>
        <row r="1378">
          <cell r="T1378">
            <v>10</v>
          </cell>
        </row>
        <row r="1379">
          <cell r="T1379">
            <v>10</v>
          </cell>
        </row>
        <row r="1380">
          <cell r="T1380">
            <v>10</v>
          </cell>
        </row>
        <row r="1381">
          <cell r="T1381">
            <v>10</v>
          </cell>
        </row>
        <row r="1382">
          <cell r="T1382">
            <v>10</v>
          </cell>
        </row>
        <row r="1383">
          <cell r="T1383">
            <v>10</v>
          </cell>
        </row>
        <row r="1384">
          <cell r="T1384">
            <v>10</v>
          </cell>
        </row>
        <row r="1385">
          <cell r="T1385">
            <v>10</v>
          </cell>
        </row>
        <row r="1386">
          <cell r="T1386">
            <v>10</v>
          </cell>
        </row>
        <row r="1387">
          <cell r="T1387">
            <v>10</v>
          </cell>
        </row>
        <row r="1388">
          <cell r="T1388">
            <v>10</v>
          </cell>
        </row>
        <row r="1389">
          <cell r="T1389">
            <v>10</v>
          </cell>
        </row>
        <row r="1390">
          <cell r="T1390">
            <v>10</v>
          </cell>
        </row>
        <row r="1391">
          <cell r="T1391">
            <v>10</v>
          </cell>
        </row>
        <row r="1392">
          <cell r="T1392">
            <v>10</v>
          </cell>
        </row>
        <row r="1393">
          <cell r="T1393">
            <v>10</v>
          </cell>
        </row>
        <row r="1394">
          <cell r="T1394">
            <v>10</v>
          </cell>
        </row>
        <row r="1395">
          <cell r="T1395">
            <v>10</v>
          </cell>
        </row>
        <row r="1396">
          <cell r="T1396">
            <v>10</v>
          </cell>
        </row>
        <row r="1397">
          <cell r="T1397">
            <v>10</v>
          </cell>
        </row>
        <row r="1398">
          <cell r="T1398">
            <v>10</v>
          </cell>
        </row>
        <row r="1399">
          <cell r="T1399">
            <v>10</v>
          </cell>
        </row>
        <row r="1400">
          <cell r="T1400">
            <v>10</v>
          </cell>
        </row>
        <row r="1401">
          <cell r="T1401">
            <v>10</v>
          </cell>
        </row>
        <row r="1402">
          <cell r="T1402">
            <v>10</v>
          </cell>
        </row>
        <row r="1403">
          <cell r="T1403">
            <v>10</v>
          </cell>
        </row>
        <row r="1404">
          <cell r="T1404">
            <v>10</v>
          </cell>
        </row>
        <row r="1405">
          <cell r="T1405">
            <v>10</v>
          </cell>
        </row>
        <row r="1406">
          <cell r="T1406">
            <v>10</v>
          </cell>
        </row>
        <row r="1407">
          <cell r="T1407">
            <v>10</v>
          </cell>
        </row>
        <row r="1408">
          <cell r="T1408">
            <v>10</v>
          </cell>
        </row>
        <row r="1409">
          <cell r="T1409">
            <v>10</v>
          </cell>
        </row>
        <row r="1410">
          <cell r="T1410">
            <v>10</v>
          </cell>
        </row>
        <row r="1411">
          <cell r="T1411">
            <v>10</v>
          </cell>
        </row>
        <row r="1412">
          <cell r="T1412">
            <v>10</v>
          </cell>
        </row>
        <row r="1413">
          <cell r="T1413">
            <v>10</v>
          </cell>
        </row>
        <row r="1414">
          <cell r="T1414">
            <v>10</v>
          </cell>
        </row>
        <row r="1415">
          <cell r="T1415">
            <v>10</v>
          </cell>
        </row>
        <row r="1416">
          <cell r="T1416">
            <v>10</v>
          </cell>
        </row>
        <row r="1417">
          <cell r="T1417">
            <v>10</v>
          </cell>
        </row>
        <row r="1418">
          <cell r="T1418">
            <v>10</v>
          </cell>
        </row>
        <row r="1419">
          <cell r="T1419">
            <v>10</v>
          </cell>
        </row>
        <row r="1420">
          <cell r="T1420">
            <v>10</v>
          </cell>
        </row>
        <row r="1421">
          <cell r="T1421">
            <v>10</v>
          </cell>
        </row>
        <row r="1422">
          <cell r="T1422">
            <v>10</v>
          </cell>
        </row>
        <row r="1423">
          <cell r="T1423">
            <v>10</v>
          </cell>
        </row>
        <row r="1424">
          <cell r="T1424">
            <v>10</v>
          </cell>
        </row>
        <row r="1425">
          <cell r="T1425">
            <v>10</v>
          </cell>
        </row>
        <row r="1426">
          <cell r="T1426">
            <v>10</v>
          </cell>
        </row>
        <row r="1427">
          <cell r="T1427">
            <v>10</v>
          </cell>
        </row>
        <row r="1428">
          <cell r="T1428">
            <v>10</v>
          </cell>
        </row>
        <row r="1429">
          <cell r="T1429">
            <v>10</v>
          </cell>
        </row>
        <row r="1430">
          <cell r="T1430">
            <v>10</v>
          </cell>
        </row>
        <row r="1431">
          <cell r="T1431">
            <v>10</v>
          </cell>
        </row>
        <row r="1432">
          <cell r="T1432">
            <v>10</v>
          </cell>
        </row>
        <row r="1433">
          <cell r="T1433">
            <v>10</v>
          </cell>
        </row>
        <row r="1434">
          <cell r="T1434">
            <v>10</v>
          </cell>
        </row>
        <row r="1435">
          <cell r="T1435">
            <v>10</v>
          </cell>
        </row>
        <row r="1436">
          <cell r="T1436">
            <v>10</v>
          </cell>
        </row>
        <row r="1437">
          <cell r="T1437">
            <v>10</v>
          </cell>
        </row>
        <row r="1438">
          <cell r="T1438">
            <v>10</v>
          </cell>
        </row>
        <row r="1439">
          <cell r="T1439">
            <v>10</v>
          </cell>
        </row>
        <row r="1440">
          <cell r="T1440">
            <v>10</v>
          </cell>
        </row>
        <row r="1441">
          <cell r="T1441">
            <v>10</v>
          </cell>
        </row>
        <row r="1442">
          <cell r="T1442">
            <v>10</v>
          </cell>
        </row>
        <row r="1443">
          <cell r="T1443">
            <v>10</v>
          </cell>
        </row>
        <row r="1444">
          <cell r="T1444">
            <v>10</v>
          </cell>
        </row>
        <row r="1445">
          <cell r="T1445">
            <v>10</v>
          </cell>
        </row>
        <row r="1446">
          <cell r="T1446">
            <v>10</v>
          </cell>
        </row>
        <row r="1447">
          <cell r="T1447">
            <v>10</v>
          </cell>
        </row>
        <row r="1448">
          <cell r="T1448">
            <v>10</v>
          </cell>
        </row>
        <row r="1449">
          <cell r="T1449">
            <v>10</v>
          </cell>
        </row>
        <row r="1450">
          <cell r="T1450">
            <v>10</v>
          </cell>
        </row>
        <row r="1451">
          <cell r="T1451">
            <v>10</v>
          </cell>
        </row>
        <row r="1452">
          <cell r="T1452">
            <v>10</v>
          </cell>
        </row>
        <row r="1453">
          <cell r="T1453">
            <v>10</v>
          </cell>
        </row>
        <row r="1454">
          <cell r="T1454">
            <v>10</v>
          </cell>
        </row>
        <row r="1455">
          <cell r="T1455">
            <v>10</v>
          </cell>
        </row>
        <row r="1456">
          <cell r="T1456">
            <v>10</v>
          </cell>
        </row>
        <row r="1457">
          <cell r="T1457">
            <v>10</v>
          </cell>
        </row>
        <row r="1458">
          <cell r="T1458">
            <v>10</v>
          </cell>
        </row>
        <row r="1459">
          <cell r="T1459">
            <v>10</v>
          </cell>
        </row>
        <row r="1460">
          <cell r="T1460">
            <v>10</v>
          </cell>
        </row>
        <row r="1461">
          <cell r="T1461">
            <v>10</v>
          </cell>
        </row>
        <row r="1462">
          <cell r="T1462">
            <v>10</v>
          </cell>
        </row>
        <row r="1463">
          <cell r="T1463">
            <v>10</v>
          </cell>
        </row>
        <row r="1464">
          <cell r="T1464">
            <v>10</v>
          </cell>
        </row>
        <row r="1465">
          <cell r="T1465">
            <v>10</v>
          </cell>
        </row>
        <row r="1466">
          <cell r="T1466">
            <v>10</v>
          </cell>
        </row>
        <row r="1467">
          <cell r="T1467">
            <v>10</v>
          </cell>
        </row>
        <row r="1468">
          <cell r="T1468">
            <v>10</v>
          </cell>
        </row>
        <row r="1469">
          <cell r="T1469">
            <v>10</v>
          </cell>
        </row>
        <row r="1470">
          <cell r="T1470">
            <v>10</v>
          </cell>
        </row>
        <row r="1471">
          <cell r="T1471">
            <v>10</v>
          </cell>
        </row>
        <row r="1472">
          <cell r="T1472">
            <v>10</v>
          </cell>
        </row>
        <row r="1473">
          <cell r="T1473">
            <v>10</v>
          </cell>
        </row>
        <row r="1474">
          <cell r="T1474">
            <v>10</v>
          </cell>
        </row>
        <row r="1475">
          <cell r="T1475">
            <v>10</v>
          </cell>
        </row>
        <row r="1476">
          <cell r="T1476">
            <v>10</v>
          </cell>
        </row>
        <row r="1477">
          <cell r="T1477">
            <v>10</v>
          </cell>
        </row>
        <row r="1478">
          <cell r="T1478">
            <v>10</v>
          </cell>
        </row>
        <row r="1479">
          <cell r="T1479">
            <v>10</v>
          </cell>
        </row>
        <row r="1480">
          <cell r="T1480">
            <v>10</v>
          </cell>
        </row>
        <row r="1481">
          <cell r="T1481">
            <v>10</v>
          </cell>
        </row>
        <row r="1482">
          <cell r="T1482">
            <v>10</v>
          </cell>
        </row>
        <row r="1483">
          <cell r="T1483">
            <v>10</v>
          </cell>
        </row>
        <row r="1484">
          <cell r="T1484">
            <v>10</v>
          </cell>
        </row>
        <row r="1485">
          <cell r="T1485">
            <v>10</v>
          </cell>
        </row>
        <row r="1486">
          <cell r="T1486">
            <v>10</v>
          </cell>
        </row>
        <row r="1487">
          <cell r="T1487">
            <v>10</v>
          </cell>
        </row>
        <row r="1488">
          <cell r="T1488">
            <v>10</v>
          </cell>
        </row>
        <row r="1489">
          <cell r="T1489">
            <v>10</v>
          </cell>
        </row>
        <row r="1490">
          <cell r="T1490">
            <v>10</v>
          </cell>
        </row>
        <row r="1491">
          <cell r="T1491">
            <v>10</v>
          </cell>
        </row>
        <row r="1492">
          <cell r="T1492">
            <v>10</v>
          </cell>
        </row>
        <row r="1493">
          <cell r="T1493">
            <v>10</v>
          </cell>
        </row>
        <row r="1494">
          <cell r="T1494">
            <v>10</v>
          </cell>
        </row>
        <row r="1495">
          <cell r="T1495">
            <v>10</v>
          </cell>
        </row>
        <row r="1496">
          <cell r="T1496">
            <v>10</v>
          </cell>
        </row>
        <row r="1497">
          <cell r="T1497">
            <v>10</v>
          </cell>
        </row>
        <row r="1498">
          <cell r="T1498">
            <v>10</v>
          </cell>
        </row>
        <row r="1499">
          <cell r="T1499">
            <v>10</v>
          </cell>
        </row>
        <row r="1500">
          <cell r="T1500">
            <v>10</v>
          </cell>
        </row>
        <row r="1501">
          <cell r="T1501">
            <v>10</v>
          </cell>
        </row>
        <row r="1502">
          <cell r="T1502">
            <v>10</v>
          </cell>
        </row>
        <row r="1503">
          <cell r="T1503">
            <v>10</v>
          </cell>
        </row>
        <row r="1504">
          <cell r="T1504">
            <v>10</v>
          </cell>
        </row>
        <row r="1505">
          <cell r="T1505">
            <v>10</v>
          </cell>
        </row>
        <row r="1506">
          <cell r="T1506">
            <v>10</v>
          </cell>
        </row>
        <row r="1507">
          <cell r="T1507">
            <v>10</v>
          </cell>
        </row>
        <row r="1508">
          <cell r="T1508">
            <v>10</v>
          </cell>
        </row>
        <row r="1509">
          <cell r="T1509">
            <v>10</v>
          </cell>
        </row>
        <row r="1510">
          <cell r="T1510">
            <v>10</v>
          </cell>
        </row>
        <row r="1511">
          <cell r="T1511">
            <v>10</v>
          </cell>
        </row>
        <row r="1512">
          <cell r="T1512">
            <v>10</v>
          </cell>
        </row>
        <row r="1513">
          <cell r="T1513">
            <v>10</v>
          </cell>
        </row>
        <row r="1514">
          <cell r="T1514">
            <v>10</v>
          </cell>
        </row>
        <row r="1515">
          <cell r="T1515">
            <v>10</v>
          </cell>
        </row>
        <row r="1516">
          <cell r="T1516">
            <v>10</v>
          </cell>
        </row>
        <row r="1517">
          <cell r="T1517">
            <v>10</v>
          </cell>
        </row>
        <row r="1518">
          <cell r="T1518">
            <v>10</v>
          </cell>
        </row>
        <row r="1519">
          <cell r="T1519">
            <v>10</v>
          </cell>
        </row>
        <row r="1520">
          <cell r="T1520">
            <v>10</v>
          </cell>
        </row>
        <row r="1521">
          <cell r="T1521">
            <v>10</v>
          </cell>
        </row>
        <row r="1522">
          <cell r="T1522">
            <v>10</v>
          </cell>
        </row>
        <row r="1523">
          <cell r="T1523">
            <v>10</v>
          </cell>
        </row>
        <row r="1524">
          <cell r="T1524">
            <v>10</v>
          </cell>
        </row>
        <row r="1525">
          <cell r="T1525">
            <v>10</v>
          </cell>
        </row>
        <row r="1526">
          <cell r="T1526">
            <v>10</v>
          </cell>
        </row>
        <row r="1527">
          <cell r="T1527">
            <v>10</v>
          </cell>
        </row>
        <row r="1528">
          <cell r="T1528">
            <v>10</v>
          </cell>
        </row>
        <row r="1529">
          <cell r="T1529">
            <v>10</v>
          </cell>
        </row>
        <row r="1530">
          <cell r="T1530">
            <v>10</v>
          </cell>
        </row>
        <row r="1531">
          <cell r="T1531">
            <v>10</v>
          </cell>
        </row>
        <row r="1532">
          <cell r="T1532">
            <v>10</v>
          </cell>
        </row>
        <row r="1533">
          <cell r="T1533">
            <v>10</v>
          </cell>
        </row>
        <row r="1534">
          <cell r="T1534">
            <v>10</v>
          </cell>
        </row>
        <row r="1535">
          <cell r="T1535">
            <v>10</v>
          </cell>
        </row>
        <row r="1536">
          <cell r="T1536">
            <v>10</v>
          </cell>
        </row>
        <row r="1537">
          <cell r="T1537">
            <v>10</v>
          </cell>
        </row>
        <row r="1538">
          <cell r="T1538">
            <v>10</v>
          </cell>
        </row>
        <row r="1539">
          <cell r="T1539">
            <v>10</v>
          </cell>
        </row>
        <row r="1540">
          <cell r="T1540">
            <v>10</v>
          </cell>
        </row>
        <row r="1541">
          <cell r="T1541">
            <v>10</v>
          </cell>
        </row>
        <row r="1542">
          <cell r="T1542">
            <v>10</v>
          </cell>
        </row>
        <row r="1543">
          <cell r="T1543">
            <v>10</v>
          </cell>
        </row>
        <row r="1544">
          <cell r="T1544">
            <v>10</v>
          </cell>
        </row>
        <row r="1545">
          <cell r="T1545">
            <v>10</v>
          </cell>
        </row>
        <row r="1546">
          <cell r="T1546">
            <v>10</v>
          </cell>
        </row>
        <row r="1547">
          <cell r="T1547">
            <v>10</v>
          </cell>
        </row>
        <row r="1548">
          <cell r="T1548">
            <v>10</v>
          </cell>
        </row>
        <row r="1549">
          <cell r="T1549">
            <v>10</v>
          </cell>
        </row>
        <row r="1550">
          <cell r="T1550">
            <v>10</v>
          </cell>
        </row>
        <row r="1551">
          <cell r="T1551">
            <v>10</v>
          </cell>
        </row>
        <row r="1552">
          <cell r="T1552">
            <v>10</v>
          </cell>
        </row>
        <row r="1553">
          <cell r="T1553">
            <v>10</v>
          </cell>
        </row>
        <row r="1554">
          <cell r="T1554">
            <v>10</v>
          </cell>
        </row>
        <row r="1555">
          <cell r="T1555">
            <v>10</v>
          </cell>
        </row>
        <row r="1556">
          <cell r="T1556">
            <v>10</v>
          </cell>
        </row>
        <row r="1557">
          <cell r="T1557">
            <v>10</v>
          </cell>
        </row>
        <row r="1558">
          <cell r="T1558">
            <v>10</v>
          </cell>
        </row>
        <row r="1559">
          <cell r="T1559">
            <v>10</v>
          </cell>
        </row>
        <row r="1560">
          <cell r="T1560">
            <v>10</v>
          </cell>
        </row>
        <row r="1561">
          <cell r="T1561">
            <v>10</v>
          </cell>
        </row>
        <row r="1562">
          <cell r="T1562">
            <v>10</v>
          </cell>
        </row>
        <row r="1563">
          <cell r="T1563">
            <v>10</v>
          </cell>
        </row>
        <row r="1564">
          <cell r="T1564">
            <v>10</v>
          </cell>
        </row>
        <row r="1565">
          <cell r="T1565">
            <v>10</v>
          </cell>
        </row>
        <row r="1566">
          <cell r="T1566">
            <v>10</v>
          </cell>
        </row>
        <row r="1567">
          <cell r="T1567">
            <v>10</v>
          </cell>
        </row>
        <row r="1568">
          <cell r="T1568">
            <v>10</v>
          </cell>
        </row>
        <row r="1569">
          <cell r="T1569">
            <v>10</v>
          </cell>
        </row>
        <row r="1570">
          <cell r="T1570">
            <v>10</v>
          </cell>
        </row>
        <row r="1571">
          <cell r="T1571">
            <v>10</v>
          </cell>
        </row>
        <row r="1572">
          <cell r="T1572">
            <v>10</v>
          </cell>
        </row>
        <row r="1573">
          <cell r="T1573">
            <v>10</v>
          </cell>
        </row>
        <row r="1574">
          <cell r="T1574">
            <v>10</v>
          </cell>
        </row>
        <row r="1575">
          <cell r="T1575">
            <v>10</v>
          </cell>
        </row>
        <row r="1576">
          <cell r="T1576">
            <v>10</v>
          </cell>
        </row>
        <row r="1577">
          <cell r="T1577">
            <v>10</v>
          </cell>
        </row>
        <row r="1578">
          <cell r="T1578">
            <v>10</v>
          </cell>
        </row>
        <row r="1579">
          <cell r="T1579">
            <v>10</v>
          </cell>
        </row>
        <row r="1580">
          <cell r="T1580">
            <v>10</v>
          </cell>
        </row>
        <row r="1581">
          <cell r="T1581">
            <v>10</v>
          </cell>
        </row>
        <row r="1582">
          <cell r="T1582">
            <v>10</v>
          </cell>
        </row>
        <row r="1583">
          <cell r="T1583">
            <v>10</v>
          </cell>
        </row>
        <row r="1584">
          <cell r="T1584">
            <v>10</v>
          </cell>
        </row>
        <row r="1585">
          <cell r="T1585">
            <v>10</v>
          </cell>
        </row>
        <row r="1586">
          <cell r="T1586">
            <v>10</v>
          </cell>
        </row>
        <row r="1587">
          <cell r="T1587">
            <v>10</v>
          </cell>
        </row>
        <row r="1588">
          <cell r="T1588">
            <v>10</v>
          </cell>
        </row>
        <row r="1589">
          <cell r="T1589">
            <v>10</v>
          </cell>
        </row>
        <row r="1590">
          <cell r="T1590">
            <v>10</v>
          </cell>
        </row>
        <row r="1591">
          <cell r="T1591">
            <v>10</v>
          </cell>
        </row>
        <row r="1592">
          <cell r="T1592">
            <v>10</v>
          </cell>
        </row>
        <row r="1593">
          <cell r="T1593">
            <v>10</v>
          </cell>
        </row>
        <row r="1594">
          <cell r="T1594">
            <v>10</v>
          </cell>
        </row>
        <row r="1595">
          <cell r="T1595">
            <v>10</v>
          </cell>
        </row>
        <row r="1596">
          <cell r="T1596">
            <v>10</v>
          </cell>
        </row>
        <row r="1597">
          <cell r="T1597">
            <v>10</v>
          </cell>
        </row>
        <row r="1598">
          <cell r="T1598">
            <v>10</v>
          </cell>
        </row>
        <row r="1599">
          <cell r="T1599">
            <v>10</v>
          </cell>
        </row>
        <row r="1600">
          <cell r="T1600">
            <v>10</v>
          </cell>
        </row>
        <row r="1601">
          <cell r="T1601">
            <v>10</v>
          </cell>
        </row>
        <row r="1602">
          <cell r="T1602">
            <v>10</v>
          </cell>
        </row>
        <row r="1603">
          <cell r="T1603">
            <v>10</v>
          </cell>
        </row>
        <row r="1604">
          <cell r="T1604">
            <v>10</v>
          </cell>
        </row>
        <row r="1605">
          <cell r="T1605">
            <v>10</v>
          </cell>
        </row>
        <row r="1606">
          <cell r="T1606">
            <v>10</v>
          </cell>
        </row>
        <row r="1607">
          <cell r="T1607">
            <v>10</v>
          </cell>
        </row>
        <row r="1608">
          <cell r="T1608">
            <v>10</v>
          </cell>
        </row>
        <row r="1609">
          <cell r="T1609">
            <v>10</v>
          </cell>
        </row>
        <row r="1610">
          <cell r="T1610">
            <v>10</v>
          </cell>
        </row>
        <row r="1611">
          <cell r="T1611">
            <v>10</v>
          </cell>
        </row>
        <row r="1612">
          <cell r="T1612">
            <v>10</v>
          </cell>
        </row>
        <row r="1613">
          <cell r="T1613">
            <v>10</v>
          </cell>
        </row>
        <row r="1614">
          <cell r="T1614">
            <v>10</v>
          </cell>
        </row>
        <row r="1615">
          <cell r="T1615">
            <v>10</v>
          </cell>
        </row>
        <row r="1616">
          <cell r="T1616">
            <v>10</v>
          </cell>
        </row>
        <row r="1617">
          <cell r="T1617">
            <v>10</v>
          </cell>
        </row>
        <row r="1618">
          <cell r="T1618">
            <v>10</v>
          </cell>
        </row>
        <row r="1619">
          <cell r="T1619">
            <v>10</v>
          </cell>
        </row>
        <row r="1620">
          <cell r="T1620">
            <v>10</v>
          </cell>
        </row>
        <row r="1621">
          <cell r="T1621">
            <v>10</v>
          </cell>
        </row>
        <row r="1622">
          <cell r="T1622">
            <v>10</v>
          </cell>
        </row>
        <row r="1623">
          <cell r="T1623">
            <v>10</v>
          </cell>
        </row>
        <row r="1624">
          <cell r="T1624">
            <v>10</v>
          </cell>
        </row>
        <row r="1625">
          <cell r="T1625">
            <v>10</v>
          </cell>
        </row>
        <row r="1626">
          <cell r="T1626">
            <v>10</v>
          </cell>
        </row>
        <row r="1627">
          <cell r="T1627">
            <v>10</v>
          </cell>
        </row>
        <row r="1628">
          <cell r="T1628">
            <v>10</v>
          </cell>
        </row>
        <row r="1629">
          <cell r="T1629">
            <v>10</v>
          </cell>
        </row>
        <row r="1630">
          <cell r="T1630">
            <v>10</v>
          </cell>
        </row>
        <row r="1631">
          <cell r="T1631">
            <v>10</v>
          </cell>
        </row>
        <row r="1632">
          <cell r="T1632">
            <v>10</v>
          </cell>
        </row>
        <row r="1633">
          <cell r="T1633">
            <v>10</v>
          </cell>
        </row>
        <row r="1634">
          <cell r="T1634">
            <v>10</v>
          </cell>
        </row>
        <row r="1635">
          <cell r="T1635">
            <v>10</v>
          </cell>
        </row>
        <row r="1636">
          <cell r="T1636">
            <v>10</v>
          </cell>
        </row>
        <row r="1637">
          <cell r="T1637">
            <v>10</v>
          </cell>
        </row>
        <row r="1638">
          <cell r="T1638">
            <v>10</v>
          </cell>
        </row>
        <row r="1639">
          <cell r="T1639">
            <v>10</v>
          </cell>
        </row>
        <row r="1640">
          <cell r="T1640">
            <v>10</v>
          </cell>
        </row>
        <row r="1641">
          <cell r="T1641">
            <v>10</v>
          </cell>
        </row>
        <row r="1642">
          <cell r="T1642">
            <v>10</v>
          </cell>
        </row>
        <row r="1643">
          <cell r="T1643">
            <v>10</v>
          </cell>
        </row>
        <row r="1644">
          <cell r="T1644">
            <v>10</v>
          </cell>
        </row>
        <row r="1645">
          <cell r="T1645">
            <v>10</v>
          </cell>
        </row>
        <row r="1646">
          <cell r="T1646">
            <v>10</v>
          </cell>
        </row>
        <row r="1647">
          <cell r="T1647">
            <v>10</v>
          </cell>
        </row>
        <row r="1648">
          <cell r="T1648">
            <v>10</v>
          </cell>
        </row>
        <row r="1649">
          <cell r="T1649">
            <v>10</v>
          </cell>
        </row>
        <row r="1650">
          <cell r="T1650">
            <v>10</v>
          </cell>
        </row>
        <row r="1651">
          <cell r="T1651">
            <v>10</v>
          </cell>
        </row>
        <row r="1652">
          <cell r="T1652">
            <v>10</v>
          </cell>
        </row>
        <row r="1653">
          <cell r="T1653">
            <v>10</v>
          </cell>
        </row>
        <row r="1654">
          <cell r="T1654">
            <v>10</v>
          </cell>
        </row>
        <row r="1655">
          <cell r="T1655">
            <v>10</v>
          </cell>
        </row>
        <row r="1656">
          <cell r="T1656">
            <v>10</v>
          </cell>
        </row>
        <row r="1657">
          <cell r="T1657">
            <v>10</v>
          </cell>
        </row>
        <row r="1658">
          <cell r="T1658">
            <v>10</v>
          </cell>
        </row>
        <row r="1659">
          <cell r="T1659">
            <v>10</v>
          </cell>
        </row>
        <row r="1660">
          <cell r="T1660">
            <v>10</v>
          </cell>
        </row>
        <row r="1661">
          <cell r="T1661">
            <v>10</v>
          </cell>
        </row>
        <row r="1662">
          <cell r="T1662">
            <v>10</v>
          </cell>
        </row>
        <row r="1663">
          <cell r="T1663">
            <v>10</v>
          </cell>
        </row>
        <row r="1664">
          <cell r="T1664">
            <v>10</v>
          </cell>
        </row>
        <row r="1665">
          <cell r="T1665">
            <v>10</v>
          </cell>
        </row>
        <row r="1666">
          <cell r="T1666">
            <v>10</v>
          </cell>
        </row>
        <row r="1667">
          <cell r="T1667">
            <v>10</v>
          </cell>
        </row>
        <row r="1668">
          <cell r="T1668">
            <v>10</v>
          </cell>
        </row>
        <row r="1669">
          <cell r="T1669">
            <v>10</v>
          </cell>
        </row>
        <row r="1670">
          <cell r="T1670">
            <v>10</v>
          </cell>
        </row>
        <row r="1671">
          <cell r="T1671">
            <v>10</v>
          </cell>
        </row>
        <row r="1672">
          <cell r="T1672">
            <v>10</v>
          </cell>
        </row>
        <row r="1673">
          <cell r="T1673">
            <v>10</v>
          </cell>
        </row>
        <row r="1674">
          <cell r="T1674">
            <v>10</v>
          </cell>
        </row>
        <row r="1675">
          <cell r="T1675">
            <v>10</v>
          </cell>
        </row>
        <row r="1676">
          <cell r="T1676">
            <v>10</v>
          </cell>
        </row>
        <row r="1677">
          <cell r="T1677">
            <v>10</v>
          </cell>
        </row>
        <row r="1678">
          <cell r="T1678">
            <v>10</v>
          </cell>
        </row>
        <row r="1679">
          <cell r="T1679">
            <v>10</v>
          </cell>
        </row>
        <row r="1680">
          <cell r="T1680">
            <v>10</v>
          </cell>
        </row>
        <row r="1681">
          <cell r="T1681">
            <v>10</v>
          </cell>
        </row>
        <row r="1682">
          <cell r="T1682">
            <v>10</v>
          </cell>
        </row>
        <row r="1683">
          <cell r="T1683">
            <v>10</v>
          </cell>
        </row>
        <row r="1684">
          <cell r="T1684">
            <v>10</v>
          </cell>
        </row>
        <row r="1685">
          <cell r="T1685">
            <v>10</v>
          </cell>
        </row>
        <row r="1686">
          <cell r="T1686">
            <v>10</v>
          </cell>
        </row>
        <row r="1687">
          <cell r="T1687">
            <v>10</v>
          </cell>
        </row>
        <row r="1688">
          <cell r="T1688">
            <v>10</v>
          </cell>
        </row>
        <row r="1689">
          <cell r="T1689">
            <v>10</v>
          </cell>
        </row>
        <row r="1690">
          <cell r="T1690">
            <v>10</v>
          </cell>
        </row>
        <row r="1691">
          <cell r="T1691">
            <v>10</v>
          </cell>
        </row>
        <row r="1692">
          <cell r="T1692">
            <v>10</v>
          </cell>
        </row>
        <row r="1693">
          <cell r="T1693">
            <v>10</v>
          </cell>
        </row>
        <row r="1694">
          <cell r="T1694">
            <v>10</v>
          </cell>
        </row>
        <row r="1695">
          <cell r="T1695">
            <v>10</v>
          </cell>
        </row>
        <row r="1696">
          <cell r="T1696">
            <v>10</v>
          </cell>
        </row>
        <row r="1697">
          <cell r="T1697">
            <v>10</v>
          </cell>
        </row>
        <row r="1698">
          <cell r="T1698">
            <v>10</v>
          </cell>
        </row>
        <row r="1699">
          <cell r="T1699">
            <v>10</v>
          </cell>
        </row>
        <row r="1700">
          <cell r="T1700">
            <v>10</v>
          </cell>
        </row>
        <row r="1701">
          <cell r="T1701">
            <v>10</v>
          </cell>
        </row>
        <row r="1702">
          <cell r="T1702">
            <v>10</v>
          </cell>
        </row>
        <row r="1703">
          <cell r="T1703">
            <v>10</v>
          </cell>
        </row>
        <row r="1704">
          <cell r="T1704">
            <v>10</v>
          </cell>
        </row>
        <row r="1705">
          <cell r="T1705">
            <v>10</v>
          </cell>
        </row>
        <row r="1706">
          <cell r="T1706">
            <v>10</v>
          </cell>
        </row>
        <row r="1707">
          <cell r="T1707">
            <v>10</v>
          </cell>
        </row>
        <row r="1708">
          <cell r="T1708">
            <v>10</v>
          </cell>
        </row>
        <row r="1709">
          <cell r="T1709">
            <v>10</v>
          </cell>
        </row>
        <row r="1710">
          <cell r="T1710">
            <v>10</v>
          </cell>
        </row>
        <row r="1711">
          <cell r="T1711">
            <v>10</v>
          </cell>
        </row>
        <row r="1712">
          <cell r="T1712">
            <v>10</v>
          </cell>
        </row>
        <row r="1713">
          <cell r="T1713">
            <v>10</v>
          </cell>
        </row>
        <row r="1714">
          <cell r="T1714">
            <v>10</v>
          </cell>
        </row>
        <row r="1715">
          <cell r="T1715">
            <v>10</v>
          </cell>
        </row>
        <row r="1716">
          <cell r="T1716">
            <v>10</v>
          </cell>
        </row>
        <row r="1717">
          <cell r="T1717">
            <v>10</v>
          </cell>
        </row>
        <row r="1718">
          <cell r="T1718">
            <v>10</v>
          </cell>
        </row>
        <row r="1719">
          <cell r="T1719">
            <v>10</v>
          </cell>
        </row>
        <row r="1720">
          <cell r="T1720">
            <v>10</v>
          </cell>
        </row>
        <row r="1721">
          <cell r="T1721">
            <v>10</v>
          </cell>
        </row>
        <row r="1722">
          <cell r="T1722">
            <v>10</v>
          </cell>
        </row>
        <row r="1723">
          <cell r="T1723">
            <v>10</v>
          </cell>
        </row>
        <row r="1724">
          <cell r="T1724">
            <v>10</v>
          </cell>
        </row>
        <row r="1725">
          <cell r="T1725">
            <v>10</v>
          </cell>
        </row>
        <row r="1726">
          <cell r="T1726">
            <v>10</v>
          </cell>
        </row>
        <row r="1727">
          <cell r="T1727">
            <v>10</v>
          </cell>
        </row>
        <row r="1728">
          <cell r="T1728">
            <v>10</v>
          </cell>
        </row>
        <row r="1729">
          <cell r="T1729">
            <v>10</v>
          </cell>
        </row>
        <row r="1730">
          <cell r="T1730">
            <v>10</v>
          </cell>
        </row>
        <row r="1731">
          <cell r="T1731">
            <v>10</v>
          </cell>
        </row>
        <row r="1732">
          <cell r="T1732">
            <v>10</v>
          </cell>
        </row>
        <row r="1733">
          <cell r="T1733">
            <v>10</v>
          </cell>
        </row>
        <row r="1734">
          <cell r="T1734">
            <v>10</v>
          </cell>
        </row>
        <row r="1735">
          <cell r="T1735">
            <v>10</v>
          </cell>
        </row>
        <row r="1736">
          <cell r="T1736">
            <v>10</v>
          </cell>
        </row>
        <row r="1737">
          <cell r="T1737">
            <v>10</v>
          </cell>
        </row>
        <row r="1738">
          <cell r="T1738">
            <v>10</v>
          </cell>
        </row>
        <row r="1739">
          <cell r="T1739">
            <v>10</v>
          </cell>
        </row>
        <row r="1740">
          <cell r="T1740">
            <v>10</v>
          </cell>
        </row>
        <row r="1741">
          <cell r="T1741">
            <v>10</v>
          </cell>
        </row>
        <row r="1742">
          <cell r="T1742">
            <v>10</v>
          </cell>
        </row>
        <row r="1743">
          <cell r="T1743">
            <v>10</v>
          </cell>
        </row>
        <row r="1744">
          <cell r="T1744">
            <v>10</v>
          </cell>
        </row>
        <row r="1745">
          <cell r="T1745">
            <v>10</v>
          </cell>
        </row>
        <row r="1746">
          <cell r="T1746">
            <v>10</v>
          </cell>
        </row>
        <row r="1747">
          <cell r="T1747">
            <v>10</v>
          </cell>
        </row>
        <row r="1748">
          <cell r="T1748">
            <v>10</v>
          </cell>
        </row>
        <row r="1749">
          <cell r="T1749">
            <v>10</v>
          </cell>
        </row>
        <row r="1750">
          <cell r="T1750">
            <v>10</v>
          </cell>
        </row>
        <row r="1751">
          <cell r="T1751">
            <v>10</v>
          </cell>
        </row>
        <row r="1752">
          <cell r="T1752">
            <v>10</v>
          </cell>
        </row>
        <row r="1753">
          <cell r="T1753">
            <v>10</v>
          </cell>
        </row>
        <row r="1754">
          <cell r="T1754">
            <v>10</v>
          </cell>
        </row>
        <row r="1755">
          <cell r="T1755">
            <v>10</v>
          </cell>
        </row>
        <row r="1756">
          <cell r="T1756">
            <v>10</v>
          </cell>
        </row>
        <row r="1757">
          <cell r="T1757">
            <v>10</v>
          </cell>
        </row>
        <row r="1758">
          <cell r="T1758">
            <v>10</v>
          </cell>
        </row>
        <row r="1759">
          <cell r="T1759">
            <v>10</v>
          </cell>
        </row>
        <row r="1760">
          <cell r="T1760">
            <v>10</v>
          </cell>
        </row>
        <row r="1761">
          <cell r="T1761">
            <v>10</v>
          </cell>
        </row>
        <row r="1762">
          <cell r="T1762">
            <v>10</v>
          </cell>
        </row>
        <row r="1763">
          <cell r="T1763">
            <v>10</v>
          </cell>
        </row>
        <row r="1764">
          <cell r="T1764">
            <v>10</v>
          </cell>
        </row>
        <row r="1765">
          <cell r="T1765">
            <v>10</v>
          </cell>
        </row>
        <row r="1766">
          <cell r="T1766">
            <v>10</v>
          </cell>
        </row>
        <row r="1767">
          <cell r="T1767">
            <v>10</v>
          </cell>
        </row>
        <row r="1768">
          <cell r="T1768">
            <v>10</v>
          </cell>
        </row>
        <row r="1769">
          <cell r="T1769">
            <v>10</v>
          </cell>
        </row>
        <row r="1770">
          <cell r="T1770">
            <v>10</v>
          </cell>
        </row>
        <row r="1771">
          <cell r="T1771">
            <v>10</v>
          </cell>
        </row>
        <row r="1772">
          <cell r="T1772">
            <v>10</v>
          </cell>
        </row>
        <row r="1773">
          <cell r="T1773">
            <v>10</v>
          </cell>
        </row>
        <row r="1774">
          <cell r="T1774">
            <v>10</v>
          </cell>
        </row>
        <row r="1775">
          <cell r="T1775">
            <v>10</v>
          </cell>
        </row>
        <row r="1776">
          <cell r="T1776">
            <v>10</v>
          </cell>
        </row>
        <row r="1777">
          <cell r="T1777">
            <v>11</v>
          </cell>
        </row>
        <row r="1778">
          <cell r="T1778">
            <v>10</v>
          </cell>
        </row>
        <row r="1779">
          <cell r="T1779">
            <v>10</v>
          </cell>
        </row>
        <row r="1780">
          <cell r="T1780">
            <v>10</v>
          </cell>
        </row>
        <row r="1781">
          <cell r="T1781">
            <v>10</v>
          </cell>
        </row>
        <row r="1782">
          <cell r="T1782">
            <v>10</v>
          </cell>
        </row>
        <row r="1783">
          <cell r="T1783">
            <v>10</v>
          </cell>
        </row>
        <row r="1784">
          <cell r="T1784">
            <v>10</v>
          </cell>
        </row>
        <row r="1785">
          <cell r="T1785">
            <v>10</v>
          </cell>
        </row>
        <row r="1786">
          <cell r="T1786">
            <v>10</v>
          </cell>
        </row>
        <row r="1787">
          <cell r="T1787">
            <v>10</v>
          </cell>
        </row>
        <row r="1788">
          <cell r="T1788">
            <v>10</v>
          </cell>
        </row>
        <row r="1789">
          <cell r="T1789">
            <v>10</v>
          </cell>
        </row>
        <row r="1790">
          <cell r="T1790">
            <v>10</v>
          </cell>
        </row>
        <row r="1791">
          <cell r="T1791">
            <v>10</v>
          </cell>
        </row>
        <row r="1792">
          <cell r="T1792">
            <v>10</v>
          </cell>
        </row>
        <row r="1793">
          <cell r="T1793">
            <v>10</v>
          </cell>
        </row>
        <row r="1794">
          <cell r="T1794">
            <v>10</v>
          </cell>
        </row>
        <row r="1795">
          <cell r="T1795">
            <v>10</v>
          </cell>
        </row>
        <row r="1796">
          <cell r="T1796">
            <v>10</v>
          </cell>
        </row>
        <row r="1797">
          <cell r="T1797">
            <v>10</v>
          </cell>
        </row>
        <row r="1798">
          <cell r="T1798">
            <v>10</v>
          </cell>
        </row>
        <row r="1799">
          <cell r="T1799">
            <v>10</v>
          </cell>
        </row>
        <row r="1800">
          <cell r="T1800">
            <v>10</v>
          </cell>
        </row>
        <row r="1801">
          <cell r="T1801">
            <v>10</v>
          </cell>
        </row>
        <row r="1802">
          <cell r="T1802">
            <v>10</v>
          </cell>
        </row>
        <row r="1803">
          <cell r="T1803">
            <v>10</v>
          </cell>
        </row>
        <row r="1804">
          <cell r="T1804">
            <v>10</v>
          </cell>
        </row>
        <row r="1805">
          <cell r="T1805">
            <v>10</v>
          </cell>
        </row>
        <row r="1806">
          <cell r="T1806">
            <v>10</v>
          </cell>
        </row>
        <row r="1807">
          <cell r="T1807">
            <v>10</v>
          </cell>
        </row>
        <row r="1808">
          <cell r="T1808">
            <v>10</v>
          </cell>
        </row>
        <row r="1809">
          <cell r="T1809">
            <v>10</v>
          </cell>
        </row>
        <row r="1810">
          <cell r="T1810">
            <v>10</v>
          </cell>
        </row>
        <row r="1811">
          <cell r="T1811">
            <v>10</v>
          </cell>
        </row>
        <row r="1812">
          <cell r="T1812">
            <v>10</v>
          </cell>
        </row>
        <row r="1813">
          <cell r="T1813">
            <v>10</v>
          </cell>
        </row>
        <row r="1814">
          <cell r="T1814">
            <v>10</v>
          </cell>
        </row>
        <row r="1815">
          <cell r="T1815">
            <v>10</v>
          </cell>
        </row>
        <row r="1816">
          <cell r="T1816">
            <v>10</v>
          </cell>
        </row>
        <row r="1817">
          <cell r="T1817">
            <v>10</v>
          </cell>
        </row>
        <row r="1818">
          <cell r="T1818">
            <v>10</v>
          </cell>
        </row>
        <row r="1819">
          <cell r="T1819">
            <v>10</v>
          </cell>
        </row>
        <row r="1820">
          <cell r="T1820">
            <v>10</v>
          </cell>
        </row>
        <row r="1821">
          <cell r="T1821">
            <v>10</v>
          </cell>
        </row>
        <row r="1822">
          <cell r="T1822">
            <v>10</v>
          </cell>
        </row>
        <row r="1823">
          <cell r="T1823">
            <v>10</v>
          </cell>
        </row>
        <row r="1824">
          <cell r="T1824">
            <v>10</v>
          </cell>
        </row>
        <row r="1825">
          <cell r="T1825">
            <v>10</v>
          </cell>
        </row>
        <row r="1826">
          <cell r="T1826">
            <v>10</v>
          </cell>
        </row>
        <row r="1827">
          <cell r="T1827">
            <v>10</v>
          </cell>
        </row>
        <row r="1828">
          <cell r="T1828">
            <v>10</v>
          </cell>
        </row>
        <row r="1829">
          <cell r="T1829">
            <v>10</v>
          </cell>
        </row>
        <row r="1830">
          <cell r="T1830">
            <v>10</v>
          </cell>
        </row>
        <row r="1831">
          <cell r="T1831">
            <v>10</v>
          </cell>
        </row>
        <row r="1832">
          <cell r="T1832">
            <v>10</v>
          </cell>
        </row>
        <row r="1833">
          <cell r="T1833">
            <v>10</v>
          </cell>
        </row>
        <row r="1834">
          <cell r="T1834">
            <v>10</v>
          </cell>
        </row>
        <row r="1835">
          <cell r="T1835">
            <v>10</v>
          </cell>
        </row>
        <row r="1836">
          <cell r="T1836">
            <v>10</v>
          </cell>
        </row>
        <row r="1837">
          <cell r="T1837">
            <v>10</v>
          </cell>
        </row>
        <row r="1838">
          <cell r="T1838">
            <v>10</v>
          </cell>
        </row>
        <row r="1839">
          <cell r="T1839">
            <v>10</v>
          </cell>
        </row>
        <row r="1840">
          <cell r="T1840">
            <v>10</v>
          </cell>
        </row>
        <row r="1841">
          <cell r="T1841">
            <v>10</v>
          </cell>
        </row>
        <row r="1842">
          <cell r="T1842">
            <v>10</v>
          </cell>
        </row>
        <row r="1843">
          <cell r="T1843">
            <v>10</v>
          </cell>
        </row>
        <row r="1844">
          <cell r="T1844">
            <v>10</v>
          </cell>
        </row>
        <row r="1845">
          <cell r="T1845">
            <v>10</v>
          </cell>
        </row>
        <row r="1846">
          <cell r="T1846">
            <v>10</v>
          </cell>
        </row>
        <row r="1847">
          <cell r="T1847">
            <v>10</v>
          </cell>
        </row>
        <row r="1848">
          <cell r="T1848">
            <v>10</v>
          </cell>
        </row>
        <row r="1849">
          <cell r="T1849">
            <v>10</v>
          </cell>
        </row>
        <row r="1850">
          <cell r="T1850">
            <v>10</v>
          </cell>
        </row>
        <row r="1851">
          <cell r="T1851">
            <v>10</v>
          </cell>
        </row>
        <row r="1852">
          <cell r="T1852">
            <v>10</v>
          </cell>
        </row>
        <row r="1853">
          <cell r="T1853">
            <v>10</v>
          </cell>
        </row>
        <row r="1854">
          <cell r="T1854">
            <v>10</v>
          </cell>
        </row>
        <row r="1855">
          <cell r="T1855">
            <v>10</v>
          </cell>
        </row>
        <row r="1856">
          <cell r="T1856">
            <v>10</v>
          </cell>
        </row>
        <row r="1857">
          <cell r="T1857">
            <v>10</v>
          </cell>
        </row>
        <row r="1858">
          <cell r="T1858">
            <v>10</v>
          </cell>
        </row>
        <row r="1859">
          <cell r="T1859">
            <v>10</v>
          </cell>
        </row>
        <row r="1860">
          <cell r="T1860">
            <v>10</v>
          </cell>
        </row>
        <row r="1861">
          <cell r="T1861">
            <v>10</v>
          </cell>
        </row>
        <row r="1862">
          <cell r="T1862">
            <v>10</v>
          </cell>
        </row>
        <row r="1863">
          <cell r="T1863">
            <v>10</v>
          </cell>
        </row>
        <row r="1864">
          <cell r="T1864">
            <v>10</v>
          </cell>
        </row>
        <row r="1865">
          <cell r="T1865">
            <v>10</v>
          </cell>
        </row>
        <row r="1866">
          <cell r="T1866">
            <v>10</v>
          </cell>
        </row>
        <row r="1867">
          <cell r="T1867">
            <v>10</v>
          </cell>
        </row>
        <row r="1868">
          <cell r="T1868">
            <v>10</v>
          </cell>
        </row>
        <row r="1869">
          <cell r="T1869">
            <v>10</v>
          </cell>
        </row>
        <row r="1870">
          <cell r="T1870">
            <v>10</v>
          </cell>
        </row>
        <row r="1871">
          <cell r="T1871">
            <v>10</v>
          </cell>
        </row>
        <row r="1872">
          <cell r="T1872">
            <v>10</v>
          </cell>
        </row>
        <row r="1873">
          <cell r="T1873">
            <v>10</v>
          </cell>
        </row>
        <row r="1874">
          <cell r="T1874">
            <v>10</v>
          </cell>
        </row>
        <row r="1875">
          <cell r="T1875">
            <v>10</v>
          </cell>
        </row>
        <row r="1876">
          <cell r="T1876">
            <v>10</v>
          </cell>
        </row>
        <row r="1877">
          <cell r="T1877">
            <v>10</v>
          </cell>
        </row>
        <row r="1878">
          <cell r="T1878">
            <v>10</v>
          </cell>
        </row>
        <row r="1879">
          <cell r="T1879">
            <v>10</v>
          </cell>
        </row>
        <row r="1880">
          <cell r="T1880">
            <v>10</v>
          </cell>
        </row>
        <row r="1881">
          <cell r="T1881">
            <v>10</v>
          </cell>
        </row>
        <row r="1882">
          <cell r="T1882">
            <v>10</v>
          </cell>
        </row>
        <row r="1883">
          <cell r="T1883">
            <v>10</v>
          </cell>
        </row>
        <row r="1884">
          <cell r="T1884">
            <v>10</v>
          </cell>
        </row>
        <row r="1885">
          <cell r="T1885">
            <v>10</v>
          </cell>
        </row>
        <row r="1886">
          <cell r="T1886">
            <v>10</v>
          </cell>
        </row>
        <row r="1887">
          <cell r="T1887">
            <v>10</v>
          </cell>
        </row>
        <row r="1888">
          <cell r="T1888">
            <v>10</v>
          </cell>
        </row>
        <row r="1889">
          <cell r="T1889">
            <v>10</v>
          </cell>
        </row>
        <row r="1890">
          <cell r="T1890">
            <v>10</v>
          </cell>
        </row>
        <row r="1891">
          <cell r="T1891">
            <v>10</v>
          </cell>
        </row>
        <row r="1892">
          <cell r="T1892">
            <v>10</v>
          </cell>
        </row>
        <row r="1893">
          <cell r="T1893">
            <v>10</v>
          </cell>
        </row>
        <row r="1894">
          <cell r="T1894">
            <v>10</v>
          </cell>
        </row>
        <row r="1895">
          <cell r="T1895">
            <v>10</v>
          </cell>
        </row>
        <row r="1896">
          <cell r="T1896">
            <v>10</v>
          </cell>
        </row>
        <row r="1897">
          <cell r="T1897">
            <v>10</v>
          </cell>
        </row>
        <row r="1898">
          <cell r="T1898">
            <v>10</v>
          </cell>
        </row>
        <row r="1899">
          <cell r="T1899">
            <v>10</v>
          </cell>
        </row>
        <row r="1900">
          <cell r="T1900">
            <v>10</v>
          </cell>
        </row>
        <row r="1901">
          <cell r="T1901">
            <v>10</v>
          </cell>
        </row>
        <row r="1902">
          <cell r="T1902">
            <v>10</v>
          </cell>
        </row>
        <row r="1903">
          <cell r="T1903">
            <v>10</v>
          </cell>
        </row>
        <row r="1904">
          <cell r="T1904">
            <v>10</v>
          </cell>
        </row>
        <row r="1905">
          <cell r="T1905">
            <v>10</v>
          </cell>
        </row>
        <row r="1906">
          <cell r="T1906">
            <v>10</v>
          </cell>
        </row>
        <row r="1907">
          <cell r="T1907">
            <v>11</v>
          </cell>
        </row>
        <row r="1908">
          <cell r="T1908">
            <v>11</v>
          </cell>
        </row>
        <row r="1909">
          <cell r="T1909">
            <v>10</v>
          </cell>
        </row>
        <row r="1910">
          <cell r="T1910">
            <v>10</v>
          </cell>
        </row>
        <row r="1911">
          <cell r="T1911">
            <v>10</v>
          </cell>
        </row>
        <row r="1912">
          <cell r="T1912">
            <v>10</v>
          </cell>
        </row>
        <row r="1913">
          <cell r="T1913">
            <v>10</v>
          </cell>
        </row>
        <row r="1914">
          <cell r="T1914">
            <v>10</v>
          </cell>
        </row>
        <row r="1915">
          <cell r="T1915">
            <v>10</v>
          </cell>
        </row>
        <row r="1916">
          <cell r="T1916">
            <v>10</v>
          </cell>
        </row>
        <row r="1917">
          <cell r="T1917">
            <v>10</v>
          </cell>
        </row>
        <row r="1918">
          <cell r="T1918">
            <v>10</v>
          </cell>
        </row>
        <row r="1919">
          <cell r="T1919">
            <v>10</v>
          </cell>
        </row>
        <row r="1920">
          <cell r="T1920">
            <v>10</v>
          </cell>
        </row>
        <row r="1921">
          <cell r="T1921">
            <v>10</v>
          </cell>
        </row>
        <row r="1922">
          <cell r="T1922">
            <v>10</v>
          </cell>
        </row>
        <row r="1923">
          <cell r="T1923">
            <v>10</v>
          </cell>
        </row>
        <row r="1924">
          <cell r="T1924">
            <v>10</v>
          </cell>
        </row>
        <row r="1925">
          <cell r="T1925">
            <v>10</v>
          </cell>
        </row>
        <row r="1926">
          <cell r="T1926">
            <v>10</v>
          </cell>
        </row>
        <row r="1927">
          <cell r="T1927">
            <v>10</v>
          </cell>
        </row>
        <row r="1928">
          <cell r="T1928">
            <v>10</v>
          </cell>
        </row>
        <row r="1929">
          <cell r="T1929">
            <v>10</v>
          </cell>
        </row>
        <row r="1930">
          <cell r="T1930">
            <v>10</v>
          </cell>
        </row>
        <row r="1931">
          <cell r="T1931">
            <v>10</v>
          </cell>
        </row>
        <row r="1932">
          <cell r="T1932">
            <v>10</v>
          </cell>
        </row>
        <row r="1933">
          <cell r="T1933">
            <v>10</v>
          </cell>
        </row>
        <row r="1934">
          <cell r="T1934">
            <v>10</v>
          </cell>
        </row>
        <row r="1935">
          <cell r="T1935">
            <v>10</v>
          </cell>
        </row>
        <row r="1936">
          <cell r="T1936">
            <v>10</v>
          </cell>
        </row>
        <row r="1937">
          <cell r="T1937">
            <v>10</v>
          </cell>
        </row>
        <row r="1938">
          <cell r="T1938">
            <v>10</v>
          </cell>
        </row>
        <row r="1939">
          <cell r="T1939">
            <v>10</v>
          </cell>
        </row>
        <row r="1940">
          <cell r="T1940">
            <v>10</v>
          </cell>
        </row>
        <row r="1941">
          <cell r="T1941">
            <v>10</v>
          </cell>
        </row>
        <row r="1942">
          <cell r="T1942">
            <v>10</v>
          </cell>
        </row>
        <row r="1943">
          <cell r="T1943">
            <v>10</v>
          </cell>
        </row>
        <row r="1944">
          <cell r="T1944">
            <v>10</v>
          </cell>
        </row>
        <row r="1945">
          <cell r="T1945">
            <v>10</v>
          </cell>
        </row>
        <row r="1946">
          <cell r="T1946">
            <v>10</v>
          </cell>
        </row>
        <row r="1947">
          <cell r="T1947">
            <v>10</v>
          </cell>
        </row>
        <row r="1948">
          <cell r="T1948">
            <v>10</v>
          </cell>
        </row>
        <row r="1949">
          <cell r="T1949">
            <v>10</v>
          </cell>
        </row>
        <row r="1950">
          <cell r="T1950">
            <v>10</v>
          </cell>
        </row>
        <row r="1951">
          <cell r="T1951">
            <v>10</v>
          </cell>
        </row>
        <row r="1952">
          <cell r="T1952">
            <v>10</v>
          </cell>
        </row>
        <row r="1953">
          <cell r="T1953">
            <v>10</v>
          </cell>
        </row>
        <row r="1954">
          <cell r="T1954">
            <v>10</v>
          </cell>
        </row>
        <row r="1955">
          <cell r="T1955">
            <v>10</v>
          </cell>
        </row>
        <row r="1956">
          <cell r="T1956">
            <v>10</v>
          </cell>
        </row>
        <row r="1957">
          <cell r="T1957">
            <v>10</v>
          </cell>
        </row>
        <row r="1958">
          <cell r="T1958">
            <v>10</v>
          </cell>
        </row>
        <row r="1959">
          <cell r="T1959">
            <v>10</v>
          </cell>
        </row>
        <row r="1960">
          <cell r="T1960">
            <v>10</v>
          </cell>
        </row>
        <row r="1961">
          <cell r="T1961">
            <v>10</v>
          </cell>
        </row>
        <row r="1962">
          <cell r="T1962">
            <v>10</v>
          </cell>
        </row>
        <row r="1963">
          <cell r="T1963">
            <v>10</v>
          </cell>
        </row>
        <row r="1964">
          <cell r="T1964">
            <v>10</v>
          </cell>
        </row>
        <row r="1965">
          <cell r="T1965">
            <v>10</v>
          </cell>
        </row>
        <row r="1966">
          <cell r="T1966">
            <v>10</v>
          </cell>
        </row>
        <row r="1967">
          <cell r="T1967">
            <v>10</v>
          </cell>
        </row>
        <row r="1968">
          <cell r="T1968">
            <v>10</v>
          </cell>
        </row>
        <row r="1969">
          <cell r="T1969">
            <v>10</v>
          </cell>
        </row>
        <row r="1970">
          <cell r="T1970">
            <v>10</v>
          </cell>
        </row>
        <row r="1971">
          <cell r="T1971">
            <v>10</v>
          </cell>
        </row>
        <row r="1972">
          <cell r="T1972">
            <v>10</v>
          </cell>
        </row>
        <row r="1973">
          <cell r="T1973">
            <v>10</v>
          </cell>
        </row>
        <row r="1974">
          <cell r="T1974">
            <v>10</v>
          </cell>
        </row>
        <row r="1975">
          <cell r="T1975">
            <v>10</v>
          </cell>
        </row>
        <row r="1976">
          <cell r="T1976">
            <v>10</v>
          </cell>
        </row>
        <row r="1977">
          <cell r="T1977">
            <v>10</v>
          </cell>
        </row>
        <row r="1978">
          <cell r="T1978">
            <v>10</v>
          </cell>
        </row>
        <row r="1979">
          <cell r="T1979">
            <v>10</v>
          </cell>
        </row>
        <row r="1980">
          <cell r="T1980">
            <v>10</v>
          </cell>
        </row>
        <row r="1981">
          <cell r="T1981">
            <v>10</v>
          </cell>
        </row>
        <row r="1982">
          <cell r="T1982">
            <v>10</v>
          </cell>
        </row>
        <row r="1983">
          <cell r="T1983">
            <v>10</v>
          </cell>
        </row>
        <row r="1984">
          <cell r="T1984">
            <v>10</v>
          </cell>
        </row>
        <row r="1985">
          <cell r="T1985">
            <v>10</v>
          </cell>
        </row>
        <row r="1986">
          <cell r="T1986">
            <v>10</v>
          </cell>
        </row>
        <row r="1987">
          <cell r="T1987">
            <v>10</v>
          </cell>
        </row>
        <row r="1988">
          <cell r="T1988">
            <v>10</v>
          </cell>
        </row>
        <row r="1989">
          <cell r="T1989">
            <v>10</v>
          </cell>
        </row>
        <row r="1990">
          <cell r="T1990">
            <v>10</v>
          </cell>
        </row>
        <row r="1991">
          <cell r="T1991">
            <v>10</v>
          </cell>
        </row>
        <row r="1992">
          <cell r="T1992">
            <v>10</v>
          </cell>
        </row>
        <row r="1993">
          <cell r="T1993">
            <v>10</v>
          </cell>
        </row>
        <row r="1994">
          <cell r="T1994">
            <v>10</v>
          </cell>
        </row>
        <row r="1995">
          <cell r="T1995">
            <v>10</v>
          </cell>
        </row>
        <row r="1996">
          <cell r="T1996">
            <v>10</v>
          </cell>
        </row>
        <row r="1997">
          <cell r="T1997">
            <v>10</v>
          </cell>
        </row>
        <row r="1998">
          <cell r="T1998">
            <v>10</v>
          </cell>
        </row>
        <row r="1999">
          <cell r="T1999">
            <v>10</v>
          </cell>
        </row>
        <row r="2000">
          <cell r="T2000">
            <v>10</v>
          </cell>
        </row>
        <row r="2001">
          <cell r="T2001">
            <v>10</v>
          </cell>
        </row>
        <row r="2002">
          <cell r="T2002">
            <v>10</v>
          </cell>
        </row>
        <row r="2003">
          <cell r="T2003">
            <v>10</v>
          </cell>
        </row>
        <row r="2004">
          <cell r="T2004">
            <v>10</v>
          </cell>
        </row>
        <row r="2005">
          <cell r="T2005">
            <v>10</v>
          </cell>
        </row>
        <row r="2006">
          <cell r="T2006">
            <v>10</v>
          </cell>
        </row>
        <row r="2007">
          <cell r="T2007">
            <v>10</v>
          </cell>
        </row>
        <row r="2008">
          <cell r="T2008">
            <v>10</v>
          </cell>
        </row>
        <row r="2009">
          <cell r="T2009">
            <v>10</v>
          </cell>
        </row>
        <row r="2010">
          <cell r="T2010">
            <v>10</v>
          </cell>
        </row>
        <row r="2011">
          <cell r="T2011">
            <v>10</v>
          </cell>
        </row>
        <row r="2012">
          <cell r="T2012">
            <v>10</v>
          </cell>
        </row>
        <row r="2013">
          <cell r="T2013">
            <v>10</v>
          </cell>
        </row>
        <row r="2014">
          <cell r="T2014">
            <v>10</v>
          </cell>
        </row>
        <row r="2015">
          <cell r="T2015">
            <v>10</v>
          </cell>
        </row>
        <row r="2016">
          <cell r="T2016">
            <v>10</v>
          </cell>
        </row>
        <row r="2017">
          <cell r="T2017">
            <v>10</v>
          </cell>
        </row>
        <row r="2018">
          <cell r="T2018">
            <v>10</v>
          </cell>
        </row>
        <row r="2019">
          <cell r="T2019">
            <v>10</v>
          </cell>
        </row>
        <row r="2020">
          <cell r="T2020">
            <v>10</v>
          </cell>
        </row>
        <row r="2021">
          <cell r="T2021">
            <v>10</v>
          </cell>
        </row>
        <row r="2022">
          <cell r="T2022">
            <v>10</v>
          </cell>
        </row>
        <row r="2023">
          <cell r="T2023">
            <v>10</v>
          </cell>
        </row>
        <row r="2024">
          <cell r="T2024">
            <v>10</v>
          </cell>
        </row>
        <row r="2025">
          <cell r="T2025">
            <v>10</v>
          </cell>
        </row>
        <row r="2026">
          <cell r="T2026">
            <v>10</v>
          </cell>
        </row>
        <row r="2027">
          <cell r="T2027">
            <v>10</v>
          </cell>
        </row>
        <row r="2028">
          <cell r="T2028">
            <v>10</v>
          </cell>
        </row>
        <row r="2029">
          <cell r="T2029">
            <v>10</v>
          </cell>
        </row>
        <row r="2030">
          <cell r="T2030">
            <v>10</v>
          </cell>
        </row>
        <row r="2031">
          <cell r="T2031">
            <v>10</v>
          </cell>
        </row>
        <row r="2032">
          <cell r="T2032">
            <v>10</v>
          </cell>
        </row>
        <row r="2033">
          <cell r="T2033">
            <v>10</v>
          </cell>
        </row>
        <row r="2034">
          <cell r="T2034">
            <v>11</v>
          </cell>
        </row>
        <row r="2035">
          <cell r="T2035">
            <v>10</v>
          </cell>
        </row>
        <row r="2036">
          <cell r="T2036">
            <v>10</v>
          </cell>
        </row>
        <row r="2037">
          <cell r="T2037">
            <v>10</v>
          </cell>
        </row>
        <row r="2038">
          <cell r="T2038">
            <v>10</v>
          </cell>
        </row>
        <row r="2039">
          <cell r="T2039">
            <v>10</v>
          </cell>
        </row>
        <row r="2040">
          <cell r="T2040">
            <v>10</v>
          </cell>
        </row>
        <row r="2041">
          <cell r="T2041">
            <v>10</v>
          </cell>
        </row>
        <row r="2042">
          <cell r="T2042">
            <v>10</v>
          </cell>
        </row>
        <row r="2043">
          <cell r="T2043">
            <v>10</v>
          </cell>
        </row>
        <row r="2044">
          <cell r="T2044">
            <v>10</v>
          </cell>
        </row>
        <row r="2045">
          <cell r="T2045">
            <v>10</v>
          </cell>
        </row>
        <row r="2046">
          <cell r="T2046">
            <v>10</v>
          </cell>
        </row>
        <row r="2047">
          <cell r="T2047">
            <v>10</v>
          </cell>
        </row>
        <row r="2048">
          <cell r="T2048">
            <v>10</v>
          </cell>
        </row>
        <row r="2049">
          <cell r="T2049">
            <v>10</v>
          </cell>
        </row>
        <row r="2050">
          <cell r="T2050">
            <v>10</v>
          </cell>
        </row>
        <row r="2051">
          <cell r="T2051">
            <v>10</v>
          </cell>
        </row>
        <row r="2052">
          <cell r="T2052">
            <v>10</v>
          </cell>
        </row>
        <row r="2053">
          <cell r="T2053">
            <v>10</v>
          </cell>
        </row>
        <row r="2054">
          <cell r="T2054">
            <v>10</v>
          </cell>
        </row>
        <row r="2055">
          <cell r="T2055">
            <v>10</v>
          </cell>
        </row>
        <row r="2056">
          <cell r="T2056">
            <v>10</v>
          </cell>
        </row>
        <row r="2057">
          <cell r="T2057">
            <v>10</v>
          </cell>
        </row>
        <row r="2058">
          <cell r="T2058">
            <v>10</v>
          </cell>
        </row>
        <row r="2059">
          <cell r="T2059">
            <v>10</v>
          </cell>
        </row>
        <row r="2060">
          <cell r="T2060">
            <v>10</v>
          </cell>
        </row>
        <row r="2061">
          <cell r="T2061">
            <v>10</v>
          </cell>
        </row>
        <row r="2062">
          <cell r="T2062">
            <v>10</v>
          </cell>
        </row>
        <row r="2063">
          <cell r="T2063">
            <v>10</v>
          </cell>
        </row>
        <row r="2064">
          <cell r="T2064">
            <v>10</v>
          </cell>
        </row>
        <row r="2065">
          <cell r="T2065">
            <v>10</v>
          </cell>
        </row>
        <row r="2066">
          <cell r="T2066">
            <v>10</v>
          </cell>
        </row>
        <row r="2067">
          <cell r="T2067">
            <v>10</v>
          </cell>
        </row>
        <row r="2068">
          <cell r="T2068">
            <v>10</v>
          </cell>
        </row>
        <row r="2069">
          <cell r="T2069">
            <v>10</v>
          </cell>
        </row>
        <row r="2070">
          <cell r="T2070">
            <v>10</v>
          </cell>
        </row>
        <row r="2071">
          <cell r="T2071">
            <v>10</v>
          </cell>
        </row>
        <row r="2072">
          <cell r="T2072">
            <v>10</v>
          </cell>
        </row>
        <row r="2073">
          <cell r="T2073">
            <v>10</v>
          </cell>
        </row>
        <row r="2074">
          <cell r="T2074">
            <v>10</v>
          </cell>
        </row>
        <row r="2075">
          <cell r="T2075">
            <v>10</v>
          </cell>
        </row>
        <row r="2076">
          <cell r="T2076">
            <v>10</v>
          </cell>
        </row>
        <row r="2077">
          <cell r="T2077">
            <v>10</v>
          </cell>
        </row>
        <row r="2078">
          <cell r="T2078">
            <v>10</v>
          </cell>
        </row>
        <row r="2079">
          <cell r="T2079">
            <v>10</v>
          </cell>
        </row>
        <row r="2080">
          <cell r="T2080">
            <v>10</v>
          </cell>
        </row>
        <row r="2081">
          <cell r="T2081">
            <v>10</v>
          </cell>
        </row>
        <row r="2082">
          <cell r="T2082">
            <v>10</v>
          </cell>
        </row>
        <row r="2083">
          <cell r="T2083">
            <v>10</v>
          </cell>
        </row>
        <row r="2084">
          <cell r="T2084">
            <v>10</v>
          </cell>
        </row>
        <row r="2085">
          <cell r="T2085">
            <v>10</v>
          </cell>
        </row>
        <row r="2086">
          <cell r="T2086">
            <v>10</v>
          </cell>
        </row>
        <row r="2087">
          <cell r="T2087">
            <v>10</v>
          </cell>
        </row>
        <row r="2088">
          <cell r="T2088">
            <v>10</v>
          </cell>
        </row>
        <row r="2089">
          <cell r="T2089">
            <v>10</v>
          </cell>
        </row>
        <row r="2090">
          <cell r="T2090">
            <v>10</v>
          </cell>
        </row>
        <row r="2091">
          <cell r="T2091">
            <v>10</v>
          </cell>
        </row>
        <row r="2092">
          <cell r="T2092">
            <v>10</v>
          </cell>
        </row>
        <row r="2093">
          <cell r="T2093">
            <v>10</v>
          </cell>
        </row>
        <row r="2094">
          <cell r="T2094">
            <v>10</v>
          </cell>
        </row>
        <row r="2095">
          <cell r="T2095">
            <v>10</v>
          </cell>
        </row>
        <row r="2096">
          <cell r="T2096">
            <v>10</v>
          </cell>
        </row>
        <row r="2097">
          <cell r="T2097">
            <v>10</v>
          </cell>
        </row>
        <row r="2098">
          <cell r="T2098">
            <v>10</v>
          </cell>
        </row>
        <row r="2099">
          <cell r="T2099">
            <v>10</v>
          </cell>
        </row>
        <row r="2100">
          <cell r="T2100">
            <v>10</v>
          </cell>
        </row>
        <row r="2101">
          <cell r="T2101">
            <v>10</v>
          </cell>
        </row>
        <row r="2102">
          <cell r="T2102">
            <v>10</v>
          </cell>
        </row>
        <row r="2103">
          <cell r="T2103">
            <v>10</v>
          </cell>
        </row>
        <row r="2104">
          <cell r="T2104">
            <v>10</v>
          </cell>
        </row>
        <row r="2105">
          <cell r="T2105">
            <v>10</v>
          </cell>
        </row>
        <row r="2106">
          <cell r="T2106">
            <v>10</v>
          </cell>
        </row>
        <row r="2107">
          <cell r="T2107">
            <v>10</v>
          </cell>
        </row>
        <row r="2108">
          <cell r="T2108">
            <v>10</v>
          </cell>
        </row>
        <row r="2109">
          <cell r="T2109">
            <v>10</v>
          </cell>
        </row>
        <row r="2110">
          <cell r="T2110">
            <v>10</v>
          </cell>
        </row>
        <row r="2111">
          <cell r="T2111">
            <v>10</v>
          </cell>
        </row>
        <row r="2112">
          <cell r="T2112">
            <v>10</v>
          </cell>
        </row>
        <row r="2113">
          <cell r="T2113">
            <v>10</v>
          </cell>
        </row>
        <row r="2114">
          <cell r="T2114">
            <v>10</v>
          </cell>
        </row>
        <row r="2115">
          <cell r="T2115">
            <v>10</v>
          </cell>
        </row>
        <row r="2116">
          <cell r="T2116">
            <v>10</v>
          </cell>
        </row>
        <row r="2117">
          <cell r="T2117">
            <v>10</v>
          </cell>
        </row>
        <row r="2118">
          <cell r="T2118">
            <v>10</v>
          </cell>
        </row>
        <row r="2119">
          <cell r="T2119">
            <v>10</v>
          </cell>
        </row>
        <row r="2120">
          <cell r="T2120">
            <v>10</v>
          </cell>
        </row>
        <row r="2121">
          <cell r="T2121">
            <v>10</v>
          </cell>
        </row>
        <row r="2122">
          <cell r="T2122">
            <v>10</v>
          </cell>
        </row>
        <row r="2123">
          <cell r="T2123">
            <v>10</v>
          </cell>
        </row>
        <row r="2124">
          <cell r="T2124">
            <v>10</v>
          </cell>
        </row>
        <row r="2125">
          <cell r="T2125">
            <v>10</v>
          </cell>
        </row>
        <row r="2126">
          <cell r="T2126">
            <v>10</v>
          </cell>
        </row>
        <row r="2127">
          <cell r="T2127">
            <v>10</v>
          </cell>
        </row>
        <row r="2128">
          <cell r="T2128">
            <v>10</v>
          </cell>
        </row>
        <row r="2129">
          <cell r="T2129">
            <v>10</v>
          </cell>
        </row>
        <row r="2130">
          <cell r="T2130">
            <v>10</v>
          </cell>
        </row>
        <row r="2131">
          <cell r="T2131">
            <v>10</v>
          </cell>
        </row>
        <row r="2132">
          <cell r="T2132">
            <v>10</v>
          </cell>
        </row>
        <row r="2133">
          <cell r="T2133">
            <v>10</v>
          </cell>
        </row>
        <row r="2134">
          <cell r="T2134">
            <v>10</v>
          </cell>
        </row>
        <row r="2135">
          <cell r="T2135">
            <v>10</v>
          </cell>
        </row>
        <row r="2136">
          <cell r="T2136">
            <v>10</v>
          </cell>
        </row>
        <row r="2137">
          <cell r="T2137">
            <v>10</v>
          </cell>
        </row>
        <row r="2138">
          <cell r="T2138">
            <v>10</v>
          </cell>
        </row>
        <row r="2139">
          <cell r="T2139">
            <v>10</v>
          </cell>
        </row>
        <row r="2140">
          <cell r="T2140">
            <v>10</v>
          </cell>
        </row>
        <row r="2141">
          <cell r="T2141">
            <v>10</v>
          </cell>
        </row>
        <row r="2142">
          <cell r="T2142">
            <v>10</v>
          </cell>
        </row>
        <row r="2143">
          <cell r="T2143">
            <v>10</v>
          </cell>
        </row>
        <row r="2144">
          <cell r="T2144">
            <v>10</v>
          </cell>
        </row>
        <row r="2145">
          <cell r="T2145">
            <v>10</v>
          </cell>
        </row>
        <row r="2146">
          <cell r="T2146">
            <v>10</v>
          </cell>
        </row>
        <row r="2147">
          <cell r="T2147">
            <v>10</v>
          </cell>
        </row>
        <row r="2148">
          <cell r="T2148">
            <v>10</v>
          </cell>
        </row>
        <row r="2149">
          <cell r="T2149">
            <v>10</v>
          </cell>
        </row>
        <row r="2150">
          <cell r="T2150">
            <v>10</v>
          </cell>
        </row>
        <row r="2151">
          <cell r="T2151">
            <v>10</v>
          </cell>
        </row>
        <row r="2152">
          <cell r="T2152">
            <v>10</v>
          </cell>
        </row>
        <row r="2153">
          <cell r="T2153">
            <v>10</v>
          </cell>
        </row>
        <row r="2154">
          <cell r="T2154">
            <v>10</v>
          </cell>
        </row>
        <row r="2155">
          <cell r="T2155">
            <v>10</v>
          </cell>
        </row>
        <row r="2156">
          <cell r="T2156">
            <v>10</v>
          </cell>
        </row>
        <row r="2157">
          <cell r="T2157">
            <v>10</v>
          </cell>
        </row>
        <row r="2158">
          <cell r="T2158">
            <v>10</v>
          </cell>
        </row>
        <row r="2159">
          <cell r="T2159">
            <v>10</v>
          </cell>
        </row>
        <row r="2160">
          <cell r="T2160">
            <v>11</v>
          </cell>
        </row>
        <row r="2161">
          <cell r="T2161">
            <v>10</v>
          </cell>
        </row>
        <row r="2162">
          <cell r="T2162">
            <v>10</v>
          </cell>
        </row>
        <row r="2163">
          <cell r="T2163">
            <v>10</v>
          </cell>
        </row>
        <row r="2164">
          <cell r="T2164">
            <v>10</v>
          </cell>
        </row>
        <row r="2165">
          <cell r="T2165">
            <v>10</v>
          </cell>
        </row>
        <row r="2166">
          <cell r="T2166">
            <v>10</v>
          </cell>
        </row>
        <row r="2167">
          <cell r="T2167">
            <v>10</v>
          </cell>
        </row>
        <row r="2168">
          <cell r="T2168">
            <v>10</v>
          </cell>
        </row>
        <row r="2169">
          <cell r="T2169">
            <v>10</v>
          </cell>
        </row>
        <row r="2170">
          <cell r="T2170">
            <v>10</v>
          </cell>
        </row>
        <row r="2171">
          <cell r="T2171">
            <v>10</v>
          </cell>
        </row>
        <row r="2172">
          <cell r="T2172">
            <v>10</v>
          </cell>
        </row>
        <row r="2173">
          <cell r="T2173">
            <v>10</v>
          </cell>
        </row>
        <row r="2174">
          <cell r="T2174">
            <v>10</v>
          </cell>
        </row>
        <row r="2175">
          <cell r="T2175">
            <v>10</v>
          </cell>
        </row>
        <row r="2176">
          <cell r="T2176">
            <v>10</v>
          </cell>
        </row>
        <row r="2177">
          <cell r="T2177">
            <v>10</v>
          </cell>
        </row>
        <row r="2178">
          <cell r="T2178">
            <v>10</v>
          </cell>
        </row>
        <row r="2179">
          <cell r="T2179">
            <v>10</v>
          </cell>
        </row>
        <row r="2180">
          <cell r="T2180">
            <v>10</v>
          </cell>
        </row>
        <row r="2181">
          <cell r="T2181">
            <v>10</v>
          </cell>
        </row>
        <row r="2182">
          <cell r="T2182">
            <v>10</v>
          </cell>
        </row>
        <row r="2183">
          <cell r="T2183">
            <v>10</v>
          </cell>
        </row>
        <row r="2184">
          <cell r="T2184">
            <v>10</v>
          </cell>
        </row>
        <row r="2185">
          <cell r="T2185">
            <v>10</v>
          </cell>
        </row>
        <row r="2186">
          <cell r="T2186">
            <v>10</v>
          </cell>
        </row>
        <row r="2187">
          <cell r="T2187">
            <v>10</v>
          </cell>
        </row>
        <row r="2188">
          <cell r="T2188">
            <v>10</v>
          </cell>
        </row>
        <row r="2189">
          <cell r="T2189">
            <v>10</v>
          </cell>
        </row>
        <row r="2190">
          <cell r="T2190">
            <v>10</v>
          </cell>
        </row>
        <row r="2191">
          <cell r="T2191">
            <v>10</v>
          </cell>
        </row>
        <row r="2192">
          <cell r="T2192">
            <v>10</v>
          </cell>
        </row>
        <row r="2193">
          <cell r="T2193">
            <v>10</v>
          </cell>
        </row>
        <row r="2194">
          <cell r="T2194">
            <v>10</v>
          </cell>
        </row>
        <row r="2195">
          <cell r="T2195">
            <v>10</v>
          </cell>
        </row>
        <row r="2196">
          <cell r="T2196">
            <v>10</v>
          </cell>
        </row>
        <row r="2197">
          <cell r="T2197">
            <v>10</v>
          </cell>
        </row>
        <row r="2198">
          <cell r="T2198">
            <v>10</v>
          </cell>
        </row>
        <row r="2199">
          <cell r="T2199">
            <v>10</v>
          </cell>
        </row>
        <row r="2200">
          <cell r="T2200">
            <v>10</v>
          </cell>
        </row>
        <row r="2201">
          <cell r="T2201">
            <v>10</v>
          </cell>
        </row>
        <row r="2202">
          <cell r="T2202">
            <v>10</v>
          </cell>
        </row>
        <row r="2203">
          <cell r="T2203">
            <v>10</v>
          </cell>
        </row>
        <row r="2204">
          <cell r="T2204">
            <v>10</v>
          </cell>
        </row>
        <row r="2205">
          <cell r="T2205">
            <v>10</v>
          </cell>
        </row>
        <row r="2206">
          <cell r="T2206">
            <v>10</v>
          </cell>
        </row>
        <row r="2207">
          <cell r="T2207">
            <v>10</v>
          </cell>
        </row>
        <row r="2208">
          <cell r="T2208">
            <v>10</v>
          </cell>
        </row>
        <row r="2209">
          <cell r="T2209">
            <v>10</v>
          </cell>
        </row>
        <row r="2210">
          <cell r="T2210">
            <v>10</v>
          </cell>
        </row>
        <row r="2211">
          <cell r="T2211">
            <v>10</v>
          </cell>
        </row>
        <row r="2212">
          <cell r="T2212">
            <v>10</v>
          </cell>
        </row>
        <row r="2213">
          <cell r="T2213">
            <v>10</v>
          </cell>
        </row>
        <row r="2214">
          <cell r="T2214">
            <v>10</v>
          </cell>
        </row>
        <row r="2215">
          <cell r="T2215">
            <v>10</v>
          </cell>
        </row>
        <row r="2216">
          <cell r="T2216">
            <v>10</v>
          </cell>
        </row>
        <row r="2217">
          <cell r="T2217">
            <v>10</v>
          </cell>
        </row>
        <row r="2218">
          <cell r="T2218">
            <v>10</v>
          </cell>
        </row>
        <row r="2219">
          <cell r="T2219">
            <v>10</v>
          </cell>
        </row>
        <row r="2220">
          <cell r="T2220">
            <v>10</v>
          </cell>
        </row>
        <row r="2221">
          <cell r="T2221">
            <v>10</v>
          </cell>
        </row>
        <row r="2222">
          <cell r="T2222">
            <v>10</v>
          </cell>
        </row>
        <row r="2223">
          <cell r="T2223">
            <v>10</v>
          </cell>
        </row>
        <row r="2224">
          <cell r="T2224">
            <v>10</v>
          </cell>
        </row>
        <row r="2225">
          <cell r="T2225">
            <v>10</v>
          </cell>
        </row>
        <row r="2226">
          <cell r="T2226">
            <v>10</v>
          </cell>
        </row>
        <row r="2227">
          <cell r="T2227">
            <v>10</v>
          </cell>
        </row>
        <row r="2228">
          <cell r="T2228">
            <v>10</v>
          </cell>
        </row>
        <row r="2229">
          <cell r="T2229">
            <v>10</v>
          </cell>
        </row>
        <row r="2230">
          <cell r="T2230">
            <v>10</v>
          </cell>
        </row>
        <row r="2231">
          <cell r="T2231">
            <v>10</v>
          </cell>
        </row>
        <row r="2232">
          <cell r="T2232">
            <v>10</v>
          </cell>
        </row>
        <row r="2233">
          <cell r="T2233">
            <v>10</v>
          </cell>
        </row>
        <row r="2234">
          <cell r="T2234">
            <v>10</v>
          </cell>
        </row>
        <row r="2235">
          <cell r="T2235">
            <v>10</v>
          </cell>
        </row>
        <row r="2236">
          <cell r="T2236">
            <v>10</v>
          </cell>
        </row>
        <row r="2237">
          <cell r="T2237">
            <v>10</v>
          </cell>
        </row>
        <row r="2238">
          <cell r="T2238">
            <v>10</v>
          </cell>
        </row>
        <row r="2239">
          <cell r="T2239">
            <v>10</v>
          </cell>
        </row>
        <row r="2240">
          <cell r="T2240">
            <v>10</v>
          </cell>
        </row>
        <row r="2241">
          <cell r="T2241">
            <v>10</v>
          </cell>
        </row>
        <row r="2242">
          <cell r="T2242">
            <v>10</v>
          </cell>
        </row>
        <row r="2243">
          <cell r="T2243">
            <v>10</v>
          </cell>
        </row>
        <row r="2244">
          <cell r="T2244">
            <v>10</v>
          </cell>
        </row>
        <row r="2245">
          <cell r="T2245">
            <v>10</v>
          </cell>
        </row>
        <row r="2246">
          <cell r="T2246">
            <v>10</v>
          </cell>
        </row>
        <row r="2247">
          <cell r="T2247">
            <v>10</v>
          </cell>
        </row>
        <row r="2248">
          <cell r="T2248">
            <v>10</v>
          </cell>
        </row>
        <row r="2249">
          <cell r="T2249">
            <v>10</v>
          </cell>
        </row>
        <row r="2250">
          <cell r="T2250">
            <v>10</v>
          </cell>
        </row>
        <row r="2251">
          <cell r="T2251">
            <v>10</v>
          </cell>
        </row>
        <row r="2252">
          <cell r="T2252">
            <v>10</v>
          </cell>
        </row>
        <row r="2253">
          <cell r="T2253">
            <v>10</v>
          </cell>
        </row>
        <row r="2254">
          <cell r="T2254">
            <v>10</v>
          </cell>
        </row>
        <row r="2255">
          <cell r="T2255">
            <v>10</v>
          </cell>
        </row>
        <row r="2256">
          <cell r="T2256">
            <v>10</v>
          </cell>
        </row>
        <row r="2257">
          <cell r="T2257">
            <v>10</v>
          </cell>
        </row>
        <row r="2258">
          <cell r="T2258">
            <v>10</v>
          </cell>
        </row>
        <row r="2259">
          <cell r="T2259">
            <v>10</v>
          </cell>
        </row>
        <row r="2260">
          <cell r="T2260">
            <v>10</v>
          </cell>
        </row>
        <row r="2261">
          <cell r="T2261">
            <v>10</v>
          </cell>
        </row>
        <row r="2262">
          <cell r="T2262">
            <v>10</v>
          </cell>
        </row>
        <row r="2263">
          <cell r="T2263">
            <v>10</v>
          </cell>
        </row>
        <row r="2264">
          <cell r="T2264">
            <v>10</v>
          </cell>
        </row>
        <row r="2265">
          <cell r="T2265">
            <v>10</v>
          </cell>
        </row>
        <row r="2266">
          <cell r="T2266">
            <v>10</v>
          </cell>
        </row>
        <row r="2267">
          <cell r="T2267">
            <v>10</v>
          </cell>
        </row>
        <row r="2268">
          <cell r="T2268">
            <v>10</v>
          </cell>
        </row>
        <row r="2269">
          <cell r="T2269">
            <v>10</v>
          </cell>
        </row>
        <row r="2270">
          <cell r="T2270">
            <v>10</v>
          </cell>
        </row>
        <row r="2271">
          <cell r="T2271">
            <v>10</v>
          </cell>
        </row>
        <row r="2272">
          <cell r="T2272">
            <v>10</v>
          </cell>
        </row>
        <row r="2273">
          <cell r="T2273">
            <v>10</v>
          </cell>
        </row>
        <row r="2274">
          <cell r="T2274">
            <v>10</v>
          </cell>
        </row>
        <row r="2275">
          <cell r="T2275">
            <v>10</v>
          </cell>
        </row>
        <row r="2276">
          <cell r="T2276">
            <v>10</v>
          </cell>
        </row>
        <row r="2277">
          <cell r="T2277">
            <v>10</v>
          </cell>
        </row>
        <row r="2278">
          <cell r="T2278">
            <v>10</v>
          </cell>
        </row>
        <row r="2279">
          <cell r="T2279">
            <v>10</v>
          </cell>
        </row>
        <row r="2280">
          <cell r="T2280">
            <v>10</v>
          </cell>
        </row>
        <row r="2281">
          <cell r="T2281">
            <v>10</v>
          </cell>
        </row>
        <row r="2282">
          <cell r="T2282">
            <v>10</v>
          </cell>
        </row>
        <row r="2283">
          <cell r="T2283">
            <v>10</v>
          </cell>
        </row>
        <row r="2284">
          <cell r="T2284">
            <v>10</v>
          </cell>
        </row>
        <row r="2285">
          <cell r="T2285">
            <v>10</v>
          </cell>
        </row>
        <row r="2286">
          <cell r="T2286">
            <v>10</v>
          </cell>
        </row>
        <row r="2287">
          <cell r="T2287">
            <v>10</v>
          </cell>
        </row>
        <row r="2288">
          <cell r="T2288">
            <v>10</v>
          </cell>
        </row>
        <row r="2289">
          <cell r="T2289">
            <v>10</v>
          </cell>
        </row>
        <row r="2290">
          <cell r="T2290">
            <v>10</v>
          </cell>
        </row>
        <row r="2291">
          <cell r="T2291">
            <v>10</v>
          </cell>
        </row>
        <row r="2292">
          <cell r="T2292">
            <v>10</v>
          </cell>
        </row>
        <row r="2293">
          <cell r="T2293">
            <v>10</v>
          </cell>
        </row>
        <row r="2294">
          <cell r="T2294">
            <v>10</v>
          </cell>
        </row>
        <row r="2295">
          <cell r="T2295">
            <v>10</v>
          </cell>
        </row>
        <row r="2296">
          <cell r="T2296">
            <v>10</v>
          </cell>
        </row>
        <row r="2297">
          <cell r="T2297">
            <v>10</v>
          </cell>
        </row>
        <row r="2298">
          <cell r="T2298">
            <v>10</v>
          </cell>
        </row>
        <row r="2299">
          <cell r="T2299">
            <v>10</v>
          </cell>
        </row>
        <row r="2300">
          <cell r="T2300">
            <v>10</v>
          </cell>
        </row>
        <row r="2301">
          <cell r="T2301">
            <v>10</v>
          </cell>
        </row>
        <row r="2302">
          <cell r="T2302">
            <v>10</v>
          </cell>
        </row>
        <row r="2303">
          <cell r="T2303">
            <v>10</v>
          </cell>
        </row>
        <row r="2304">
          <cell r="T2304">
            <v>10</v>
          </cell>
        </row>
        <row r="2305">
          <cell r="T2305">
            <v>10</v>
          </cell>
        </row>
        <row r="2306">
          <cell r="T2306">
            <v>10</v>
          </cell>
        </row>
        <row r="2307">
          <cell r="T2307">
            <v>10</v>
          </cell>
        </row>
        <row r="2308">
          <cell r="T2308">
            <v>10</v>
          </cell>
        </row>
        <row r="2309">
          <cell r="T2309">
            <v>10</v>
          </cell>
        </row>
        <row r="2310">
          <cell r="T2310">
            <v>10</v>
          </cell>
        </row>
        <row r="2311">
          <cell r="T2311">
            <v>10</v>
          </cell>
        </row>
        <row r="2312">
          <cell r="T2312">
            <v>10</v>
          </cell>
        </row>
        <row r="2313">
          <cell r="T2313">
            <v>10</v>
          </cell>
        </row>
        <row r="2314">
          <cell r="T2314">
            <v>10</v>
          </cell>
        </row>
        <row r="2315">
          <cell r="T2315">
            <v>10</v>
          </cell>
        </row>
        <row r="2316">
          <cell r="T2316">
            <v>10</v>
          </cell>
        </row>
        <row r="2317">
          <cell r="T2317">
            <v>10</v>
          </cell>
        </row>
        <row r="2318">
          <cell r="T2318">
            <v>10</v>
          </cell>
        </row>
        <row r="2319">
          <cell r="T2319">
            <v>10</v>
          </cell>
        </row>
        <row r="2320">
          <cell r="T2320">
            <v>10</v>
          </cell>
        </row>
        <row r="2321">
          <cell r="T2321">
            <v>10</v>
          </cell>
        </row>
        <row r="2322">
          <cell r="T2322">
            <v>10</v>
          </cell>
        </row>
        <row r="2323">
          <cell r="T2323">
            <v>10</v>
          </cell>
        </row>
        <row r="2324">
          <cell r="T2324">
            <v>10</v>
          </cell>
        </row>
        <row r="2325">
          <cell r="T2325">
            <v>10</v>
          </cell>
        </row>
        <row r="2326">
          <cell r="T2326">
            <v>10</v>
          </cell>
        </row>
        <row r="2327">
          <cell r="T2327">
            <v>10</v>
          </cell>
        </row>
        <row r="2328">
          <cell r="T2328">
            <v>10</v>
          </cell>
        </row>
        <row r="2329">
          <cell r="T2329">
            <v>10</v>
          </cell>
        </row>
        <row r="2330">
          <cell r="T2330">
            <v>10</v>
          </cell>
        </row>
        <row r="2331">
          <cell r="T2331">
            <v>10</v>
          </cell>
        </row>
        <row r="2332">
          <cell r="T2332">
            <v>10</v>
          </cell>
        </row>
        <row r="2333">
          <cell r="T2333">
            <v>10</v>
          </cell>
        </row>
        <row r="2334">
          <cell r="T2334">
            <v>10</v>
          </cell>
        </row>
        <row r="2335">
          <cell r="T2335">
            <v>10</v>
          </cell>
        </row>
        <row r="2336">
          <cell r="T2336">
            <v>10</v>
          </cell>
        </row>
        <row r="2337">
          <cell r="T2337">
            <v>10</v>
          </cell>
        </row>
        <row r="2338">
          <cell r="T2338">
            <v>10</v>
          </cell>
        </row>
        <row r="2339">
          <cell r="T2339">
            <v>10</v>
          </cell>
        </row>
        <row r="2340">
          <cell r="T2340">
            <v>10</v>
          </cell>
        </row>
        <row r="2341">
          <cell r="T2341">
            <v>10</v>
          </cell>
        </row>
        <row r="2342">
          <cell r="T2342">
            <v>10</v>
          </cell>
        </row>
        <row r="2343">
          <cell r="T2343">
            <v>10</v>
          </cell>
        </row>
        <row r="2344">
          <cell r="T2344">
            <v>10</v>
          </cell>
        </row>
        <row r="2345">
          <cell r="T2345">
            <v>10</v>
          </cell>
        </row>
        <row r="2346">
          <cell r="T2346">
            <v>10</v>
          </cell>
        </row>
        <row r="2347">
          <cell r="T2347">
            <v>10</v>
          </cell>
        </row>
        <row r="2348">
          <cell r="T2348">
            <v>10</v>
          </cell>
        </row>
        <row r="2349">
          <cell r="T2349">
            <v>10</v>
          </cell>
        </row>
        <row r="2350">
          <cell r="T2350">
            <v>10</v>
          </cell>
        </row>
        <row r="2351">
          <cell r="T2351">
            <v>10</v>
          </cell>
        </row>
        <row r="2352">
          <cell r="T2352">
            <v>10</v>
          </cell>
        </row>
        <row r="2353">
          <cell r="T2353">
            <v>10</v>
          </cell>
        </row>
        <row r="2354">
          <cell r="T2354">
            <v>10</v>
          </cell>
        </row>
        <row r="2355">
          <cell r="T2355">
            <v>10</v>
          </cell>
        </row>
        <row r="2356">
          <cell r="T2356">
            <v>10</v>
          </cell>
        </row>
        <row r="2357">
          <cell r="T2357">
            <v>10</v>
          </cell>
        </row>
        <row r="2358">
          <cell r="T2358">
            <v>10</v>
          </cell>
        </row>
        <row r="2359">
          <cell r="T2359">
            <v>10</v>
          </cell>
        </row>
        <row r="2360">
          <cell r="T2360">
            <v>10</v>
          </cell>
        </row>
        <row r="2361">
          <cell r="T2361">
            <v>10</v>
          </cell>
        </row>
        <row r="2362">
          <cell r="T2362">
            <v>10</v>
          </cell>
        </row>
        <row r="2363">
          <cell r="T2363">
            <v>10</v>
          </cell>
        </row>
        <row r="2364">
          <cell r="T2364">
            <v>10</v>
          </cell>
        </row>
        <row r="2365">
          <cell r="T2365">
            <v>10</v>
          </cell>
        </row>
        <row r="2366">
          <cell r="T2366">
            <v>10</v>
          </cell>
        </row>
        <row r="2367">
          <cell r="T2367">
            <v>10</v>
          </cell>
        </row>
        <row r="2368">
          <cell r="T2368">
            <v>10</v>
          </cell>
        </row>
        <row r="2369">
          <cell r="T2369">
            <v>10</v>
          </cell>
        </row>
        <row r="2370">
          <cell r="T2370">
            <v>10</v>
          </cell>
        </row>
        <row r="2371">
          <cell r="T2371">
            <v>10</v>
          </cell>
        </row>
        <row r="2372">
          <cell r="T2372">
            <v>10</v>
          </cell>
        </row>
        <row r="2373">
          <cell r="T2373">
            <v>10</v>
          </cell>
        </row>
        <row r="2374">
          <cell r="T2374">
            <v>10</v>
          </cell>
        </row>
        <row r="2375">
          <cell r="T2375">
            <v>10</v>
          </cell>
        </row>
        <row r="2376">
          <cell r="T2376">
            <v>10</v>
          </cell>
        </row>
        <row r="2377">
          <cell r="T2377">
            <v>10</v>
          </cell>
        </row>
        <row r="2378">
          <cell r="T2378">
            <v>10</v>
          </cell>
        </row>
        <row r="2379">
          <cell r="T2379">
            <v>10</v>
          </cell>
        </row>
        <row r="2380">
          <cell r="T2380">
            <v>10</v>
          </cell>
        </row>
        <row r="2381">
          <cell r="T2381">
            <v>10</v>
          </cell>
        </row>
        <row r="2382">
          <cell r="T2382">
            <v>10</v>
          </cell>
        </row>
        <row r="2383">
          <cell r="T2383">
            <v>10</v>
          </cell>
        </row>
        <row r="2384">
          <cell r="T2384">
            <v>10</v>
          </cell>
        </row>
        <row r="2385">
          <cell r="T2385">
            <v>10</v>
          </cell>
        </row>
        <row r="2386">
          <cell r="T2386">
            <v>10</v>
          </cell>
        </row>
        <row r="2387">
          <cell r="T2387">
            <v>10</v>
          </cell>
        </row>
        <row r="2388">
          <cell r="T2388">
            <v>10</v>
          </cell>
        </row>
        <row r="2389">
          <cell r="T2389">
            <v>10</v>
          </cell>
        </row>
        <row r="2390">
          <cell r="T2390">
            <v>10</v>
          </cell>
        </row>
        <row r="2391">
          <cell r="T2391">
            <v>10</v>
          </cell>
        </row>
        <row r="2392">
          <cell r="T2392">
            <v>10</v>
          </cell>
        </row>
        <row r="2393">
          <cell r="T2393">
            <v>10</v>
          </cell>
        </row>
        <row r="2394">
          <cell r="T2394">
            <v>10</v>
          </cell>
        </row>
        <row r="2395">
          <cell r="T2395">
            <v>10</v>
          </cell>
        </row>
        <row r="2396">
          <cell r="T2396">
            <v>10</v>
          </cell>
        </row>
        <row r="2397">
          <cell r="T2397">
            <v>10</v>
          </cell>
        </row>
        <row r="2398">
          <cell r="T2398">
            <v>10</v>
          </cell>
        </row>
        <row r="2399">
          <cell r="T2399">
            <v>10</v>
          </cell>
        </row>
        <row r="2400">
          <cell r="T2400">
            <v>10</v>
          </cell>
        </row>
        <row r="2401">
          <cell r="T2401">
            <v>10</v>
          </cell>
        </row>
        <row r="2402">
          <cell r="T2402">
            <v>10</v>
          </cell>
        </row>
        <row r="2403">
          <cell r="T2403">
            <v>10</v>
          </cell>
        </row>
        <row r="2404">
          <cell r="T2404">
            <v>10</v>
          </cell>
        </row>
        <row r="2405">
          <cell r="T2405">
            <v>10</v>
          </cell>
        </row>
        <row r="2406">
          <cell r="T2406">
            <v>10</v>
          </cell>
        </row>
        <row r="2407">
          <cell r="T2407">
            <v>10</v>
          </cell>
        </row>
        <row r="2408">
          <cell r="T2408">
            <v>10</v>
          </cell>
        </row>
        <row r="2409">
          <cell r="T2409">
            <v>10</v>
          </cell>
        </row>
        <row r="2410">
          <cell r="T2410">
            <v>10</v>
          </cell>
        </row>
        <row r="2411">
          <cell r="T2411">
            <v>10</v>
          </cell>
        </row>
        <row r="2412">
          <cell r="T2412">
            <v>10</v>
          </cell>
        </row>
        <row r="2413">
          <cell r="T2413">
            <v>10</v>
          </cell>
        </row>
        <row r="2414">
          <cell r="T2414">
            <v>10</v>
          </cell>
        </row>
        <row r="2415">
          <cell r="T2415">
            <v>11</v>
          </cell>
        </row>
        <row r="2416">
          <cell r="T2416">
            <v>10</v>
          </cell>
        </row>
        <row r="2417">
          <cell r="T2417">
            <v>10</v>
          </cell>
        </row>
        <row r="2418">
          <cell r="T2418">
            <v>10</v>
          </cell>
        </row>
        <row r="2419">
          <cell r="T2419">
            <v>10</v>
          </cell>
        </row>
        <row r="2420">
          <cell r="T2420">
            <v>10</v>
          </cell>
        </row>
        <row r="2421">
          <cell r="T2421">
            <v>10</v>
          </cell>
        </row>
        <row r="2422">
          <cell r="T2422">
            <v>10</v>
          </cell>
        </row>
        <row r="2423">
          <cell r="T2423">
            <v>10</v>
          </cell>
        </row>
        <row r="2424">
          <cell r="T2424">
            <v>10</v>
          </cell>
        </row>
        <row r="2425">
          <cell r="T2425">
            <v>10</v>
          </cell>
        </row>
        <row r="2426">
          <cell r="T2426">
            <v>10</v>
          </cell>
        </row>
        <row r="2427">
          <cell r="T2427">
            <v>10</v>
          </cell>
        </row>
        <row r="2428">
          <cell r="T2428">
            <v>10</v>
          </cell>
        </row>
        <row r="2429">
          <cell r="T2429">
            <v>10</v>
          </cell>
        </row>
        <row r="2430">
          <cell r="T2430">
            <v>10</v>
          </cell>
        </row>
        <row r="2431">
          <cell r="T2431">
            <v>10</v>
          </cell>
        </row>
        <row r="2432">
          <cell r="T2432">
            <v>10</v>
          </cell>
        </row>
        <row r="2433">
          <cell r="T2433">
            <v>10</v>
          </cell>
        </row>
        <row r="2434">
          <cell r="T2434">
            <v>10</v>
          </cell>
        </row>
        <row r="2435">
          <cell r="T2435">
            <v>10</v>
          </cell>
        </row>
        <row r="2436">
          <cell r="T2436">
            <v>10</v>
          </cell>
        </row>
        <row r="2437">
          <cell r="T2437">
            <v>10</v>
          </cell>
        </row>
        <row r="2438">
          <cell r="T2438">
            <v>10</v>
          </cell>
        </row>
        <row r="2439">
          <cell r="T2439">
            <v>10</v>
          </cell>
        </row>
        <row r="2440">
          <cell r="T2440">
            <v>10</v>
          </cell>
        </row>
        <row r="2441">
          <cell r="T2441">
            <v>10</v>
          </cell>
        </row>
        <row r="2442">
          <cell r="T2442">
            <v>10</v>
          </cell>
        </row>
        <row r="2443">
          <cell r="T2443">
            <v>10</v>
          </cell>
        </row>
        <row r="2444">
          <cell r="T2444">
            <v>10</v>
          </cell>
        </row>
        <row r="2445">
          <cell r="T2445">
            <v>10</v>
          </cell>
        </row>
        <row r="2446">
          <cell r="T2446">
            <v>10</v>
          </cell>
        </row>
        <row r="2447">
          <cell r="T2447">
            <v>10</v>
          </cell>
        </row>
        <row r="2448">
          <cell r="T2448">
            <v>10</v>
          </cell>
        </row>
        <row r="2449">
          <cell r="T2449">
            <v>10</v>
          </cell>
        </row>
        <row r="2450">
          <cell r="T2450">
            <v>10</v>
          </cell>
        </row>
        <row r="2451">
          <cell r="T2451">
            <v>10</v>
          </cell>
        </row>
        <row r="2452">
          <cell r="T2452">
            <v>10</v>
          </cell>
        </row>
        <row r="2453">
          <cell r="T2453">
            <v>10</v>
          </cell>
        </row>
        <row r="2454">
          <cell r="T2454">
            <v>10</v>
          </cell>
        </row>
        <row r="2455">
          <cell r="T2455">
            <v>10</v>
          </cell>
        </row>
        <row r="2456">
          <cell r="T2456">
            <v>10</v>
          </cell>
        </row>
        <row r="2457">
          <cell r="T2457">
            <v>10</v>
          </cell>
        </row>
        <row r="2458">
          <cell r="T2458">
            <v>10</v>
          </cell>
        </row>
        <row r="2459">
          <cell r="T2459">
            <v>10</v>
          </cell>
        </row>
        <row r="2460">
          <cell r="T2460">
            <v>10</v>
          </cell>
        </row>
        <row r="2461">
          <cell r="T2461">
            <v>10</v>
          </cell>
        </row>
        <row r="2462">
          <cell r="T2462">
            <v>10</v>
          </cell>
        </row>
        <row r="2463">
          <cell r="T2463">
            <v>10</v>
          </cell>
        </row>
        <row r="2464">
          <cell r="T2464">
            <v>10</v>
          </cell>
        </row>
        <row r="2465">
          <cell r="T2465">
            <v>10</v>
          </cell>
        </row>
        <row r="2466">
          <cell r="T2466">
            <v>10</v>
          </cell>
        </row>
        <row r="2467">
          <cell r="T2467">
            <v>10</v>
          </cell>
        </row>
        <row r="2468">
          <cell r="T2468">
            <v>10</v>
          </cell>
        </row>
        <row r="2469">
          <cell r="T2469">
            <v>10</v>
          </cell>
        </row>
        <row r="2470">
          <cell r="T2470">
            <v>10</v>
          </cell>
        </row>
        <row r="2471">
          <cell r="T2471">
            <v>10</v>
          </cell>
        </row>
        <row r="2472">
          <cell r="T2472">
            <v>10</v>
          </cell>
        </row>
        <row r="2473">
          <cell r="T2473">
            <v>10</v>
          </cell>
        </row>
        <row r="2474">
          <cell r="T2474">
            <v>10</v>
          </cell>
        </row>
        <row r="2475">
          <cell r="T2475">
            <v>10</v>
          </cell>
        </row>
        <row r="2476">
          <cell r="T2476">
            <v>10</v>
          </cell>
        </row>
        <row r="2477">
          <cell r="T2477">
            <v>10</v>
          </cell>
        </row>
        <row r="2478">
          <cell r="T2478">
            <v>10</v>
          </cell>
        </row>
        <row r="2479">
          <cell r="T2479">
            <v>10</v>
          </cell>
        </row>
        <row r="2480">
          <cell r="T2480">
            <v>10</v>
          </cell>
        </row>
        <row r="2481">
          <cell r="T2481">
            <v>10</v>
          </cell>
        </row>
        <row r="2482">
          <cell r="T2482">
            <v>10</v>
          </cell>
        </row>
        <row r="2483">
          <cell r="T2483">
            <v>10</v>
          </cell>
        </row>
        <row r="2484">
          <cell r="T2484">
            <v>10</v>
          </cell>
        </row>
        <row r="2485">
          <cell r="T2485">
            <v>10</v>
          </cell>
        </row>
        <row r="2486">
          <cell r="T2486">
            <v>10</v>
          </cell>
        </row>
        <row r="2487">
          <cell r="T2487">
            <v>10</v>
          </cell>
        </row>
        <row r="2488">
          <cell r="T2488">
            <v>10</v>
          </cell>
        </row>
        <row r="2489">
          <cell r="T2489">
            <v>10</v>
          </cell>
        </row>
        <row r="2490">
          <cell r="T2490">
            <v>10</v>
          </cell>
        </row>
        <row r="2491">
          <cell r="T2491">
            <v>10</v>
          </cell>
        </row>
        <row r="2492">
          <cell r="T2492">
            <v>10</v>
          </cell>
        </row>
        <row r="2493">
          <cell r="T2493">
            <v>10</v>
          </cell>
        </row>
        <row r="2494">
          <cell r="T2494">
            <v>10</v>
          </cell>
        </row>
        <row r="2495">
          <cell r="T2495">
            <v>10</v>
          </cell>
        </row>
        <row r="2496">
          <cell r="T2496">
            <v>10</v>
          </cell>
        </row>
        <row r="2497">
          <cell r="T2497">
            <v>10</v>
          </cell>
        </row>
        <row r="2498">
          <cell r="T2498">
            <v>10</v>
          </cell>
        </row>
        <row r="2499">
          <cell r="T2499">
            <v>10</v>
          </cell>
        </row>
        <row r="2500">
          <cell r="T2500">
            <v>10</v>
          </cell>
        </row>
        <row r="2501">
          <cell r="T2501">
            <v>10</v>
          </cell>
        </row>
        <row r="2502">
          <cell r="T2502">
            <v>10</v>
          </cell>
        </row>
        <row r="2503">
          <cell r="T2503">
            <v>10</v>
          </cell>
        </row>
        <row r="2504">
          <cell r="T2504">
            <v>10</v>
          </cell>
        </row>
        <row r="2505">
          <cell r="T2505">
            <v>10</v>
          </cell>
        </row>
        <row r="2506">
          <cell r="T2506">
            <v>10</v>
          </cell>
        </row>
        <row r="2507">
          <cell r="T2507">
            <v>10</v>
          </cell>
        </row>
        <row r="2508">
          <cell r="T2508">
            <v>10</v>
          </cell>
        </row>
        <row r="2509">
          <cell r="T2509">
            <v>10</v>
          </cell>
        </row>
        <row r="2510">
          <cell r="T2510">
            <v>10</v>
          </cell>
        </row>
        <row r="2511">
          <cell r="T2511">
            <v>10</v>
          </cell>
        </row>
        <row r="2512">
          <cell r="T2512">
            <v>10</v>
          </cell>
        </row>
        <row r="2513">
          <cell r="T2513">
            <v>10</v>
          </cell>
        </row>
        <row r="2514">
          <cell r="T2514">
            <v>10</v>
          </cell>
        </row>
        <row r="2515">
          <cell r="T2515">
            <v>10</v>
          </cell>
        </row>
        <row r="2516">
          <cell r="T2516">
            <v>10</v>
          </cell>
        </row>
        <row r="2517">
          <cell r="T2517">
            <v>10</v>
          </cell>
        </row>
        <row r="2518">
          <cell r="T2518">
            <v>10</v>
          </cell>
        </row>
        <row r="2519">
          <cell r="T2519">
            <v>10</v>
          </cell>
        </row>
        <row r="2520">
          <cell r="T2520">
            <v>10</v>
          </cell>
        </row>
        <row r="2521">
          <cell r="T2521">
            <v>10</v>
          </cell>
        </row>
        <row r="2522">
          <cell r="T2522">
            <v>10</v>
          </cell>
        </row>
        <row r="2523">
          <cell r="T2523">
            <v>10</v>
          </cell>
        </row>
        <row r="2524">
          <cell r="T2524">
            <v>10</v>
          </cell>
        </row>
        <row r="2525">
          <cell r="T2525">
            <v>10</v>
          </cell>
        </row>
        <row r="2526">
          <cell r="T2526">
            <v>10</v>
          </cell>
        </row>
        <row r="2527">
          <cell r="T2527">
            <v>10</v>
          </cell>
        </row>
        <row r="2528">
          <cell r="T2528">
            <v>10</v>
          </cell>
        </row>
        <row r="2529">
          <cell r="T2529">
            <v>10</v>
          </cell>
        </row>
        <row r="2530">
          <cell r="T2530">
            <v>10</v>
          </cell>
        </row>
        <row r="2531">
          <cell r="T2531">
            <v>10</v>
          </cell>
        </row>
        <row r="2532">
          <cell r="T2532">
            <v>10</v>
          </cell>
        </row>
        <row r="2533">
          <cell r="T2533">
            <v>10</v>
          </cell>
        </row>
        <row r="2534">
          <cell r="T2534">
            <v>10</v>
          </cell>
        </row>
        <row r="2535">
          <cell r="T2535">
            <v>10</v>
          </cell>
        </row>
        <row r="2536">
          <cell r="T2536">
            <v>10</v>
          </cell>
        </row>
        <row r="2537">
          <cell r="T2537">
            <v>10</v>
          </cell>
        </row>
        <row r="2538">
          <cell r="T2538">
            <v>10</v>
          </cell>
        </row>
        <row r="2539">
          <cell r="T2539">
            <v>10</v>
          </cell>
        </row>
        <row r="2540">
          <cell r="T2540">
            <v>10</v>
          </cell>
        </row>
        <row r="2541">
          <cell r="T2541">
            <v>10</v>
          </cell>
        </row>
        <row r="2542">
          <cell r="T2542">
            <v>10</v>
          </cell>
        </row>
        <row r="2543">
          <cell r="T2543">
            <v>10</v>
          </cell>
        </row>
        <row r="2544">
          <cell r="T2544">
            <v>10</v>
          </cell>
        </row>
        <row r="2545">
          <cell r="T2545">
            <v>10</v>
          </cell>
        </row>
        <row r="2546">
          <cell r="T2546">
            <v>10</v>
          </cell>
        </row>
        <row r="2547">
          <cell r="T2547">
            <v>10</v>
          </cell>
        </row>
        <row r="2548">
          <cell r="T2548">
            <v>10</v>
          </cell>
        </row>
        <row r="2549">
          <cell r="T2549">
            <v>10</v>
          </cell>
        </row>
        <row r="2550">
          <cell r="T2550">
            <v>10</v>
          </cell>
        </row>
        <row r="2551">
          <cell r="T2551">
            <v>10</v>
          </cell>
        </row>
        <row r="2552">
          <cell r="T2552">
            <v>10</v>
          </cell>
        </row>
        <row r="2553">
          <cell r="T2553">
            <v>10</v>
          </cell>
        </row>
        <row r="2554">
          <cell r="T2554">
            <v>10</v>
          </cell>
        </row>
        <row r="2555">
          <cell r="T2555">
            <v>10</v>
          </cell>
        </row>
        <row r="2556">
          <cell r="T2556">
            <v>10</v>
          </cell>
        </row>
        <row r="2557">
          <cell r="T2557">
            <v>10</v>
          </cell>
        </row>
        <row r="2558">
          <cell r="T2558">
            <v>10</v>
          </cell>
        </row>
        <row r="2559">
          <cell r="T2559">
            <v>10</v>
          </cell>
        </row>
        <row r="2560">
          <cell r="T2560">
            <v>10</v>
          </cell>
        </row>
        <row r="2561">
          <cell r="T2561">
            <v>10</v>
          </cell>
        </row>
        <row r="2562">
          <cell r="T2562">
            <v>10</v>
          </cell>
        </row>
        <row r="2563">
          <cell r="T2563">
            <v>10</v>
          </cell>
        </row>
        <row r="2564">
          <cell r="T2564">
            <v>10</v>
          </cell>
        </row>
        <row r="2565">
          <cell r="T2565">
            <v>10</v>
          </cell>
        </row>
        <row r="2566">
          <cell r="T2566">
            <v>10</v>
          </cell>
        </row>
        <row r="2567">
          <cell r="T2567">
            <v>10</v>
          </cell>
        </row>
        <row r="2568">
          <cell r="T2568">
            <v>10</v>
          </cell>
        </row>
        <row r="2569">
          <cell r="T2569">
            <v>10</v>
          </cell>
        </row>
        <row r="2570">
          <cell r="T2570">
            <v>10</v>
          </cell>
        </row>
        <row r="2571">
          <cell r="T2571">
            <v>10</v>
          </cell>
        </row>
        <row r="2572">
          <cell r="T2572">
            <v>10</v>
          </cell>
        </row>
        <row r="2573">
          <cell r="T2573">
            <v>10</v>
          </cell>
        </row>
        <row r="2574">
          <cell r="T2574">
            <v>10</v>
          </cell>
        </row>
        <row r="2575">
          <cell r="T2575">
            <v>10</v>
          </cell>
        </row>
        <row r="2576">
          <cell r="T2576">
            <v>10</v>
          </cell>
        </row>
        <row r="2577">
          <cell r="T2577">
            <v>10</v>
          </cell>
        </row>
        <row r="2578">
          <cell r="T2578">
            <v>10</v>
          </cell>
        </row>
        <row r="2579">
          <cell r="T2579">
            <v>10</v>
          </cell>
        </row>
        <row r="2580">
          <cell r="T2580">
            <v>10</v>
          </cell>
        </row>
        <row r="2581">
          <cell r="T2581">
            <v>10</v>
          </cell>
        </row>
        <row r="2582">
          <cell r="T2582">
            <v>10</v>
          </cell>
        </row>
        <row r="2583">
          <cell r="T2583">
            <v>10</v>
          </cell>
        </row>
        <row r="2584">
          <cell r="T2584">
            <v>10</v>
          </cell>
        </row>
        <row r="2585">
          <cell r="T2585">
            <v>10</v>
          </cell>
        </row>
        <row r="2586">
          <cell r="T2586">
            <v>10</v>
          </cell>
        </row>
        <row r="2587">
          <cell r="T2587">
            <v>10</v>
          </cell>
        </row>
        <row r="2588">
          <cell r="T2588">
            <v>10</v>
          </cell>
        </row>
        <row r="2589">
          <cell r="T2589">
            <v>10</v>
          </cell>
        </row>
        <row r="2590">
          <cell r="T2590">
            <v>10</v>
          </cell>
        </row>
        <row r="2591">
          <cell r="T2591">
            <v>10</v>
          </cell>
        </row>
        <row r="2592">
          <cell r="T2592">
            <v>10</v>
          </cell>
        </row>
        <row r="2593">
          <cell r="T2593">
            <v>10</v>
          </cell>
        </row>
        <row r="2594">
          <cell r="T2594">
            <v>10</v>
          </cell>
        </row>
        <row r="2595">
          <cell r="T2595">
            <v>10</v>
          </cell>
        </row>
        <row r="2596">
          <cell r="T2596">
            <v>10</v>
          </cell>
        </row>
        <row r="2597">
          <cell r="T2597">
            <v>10</v>
          </cell>
        </row>
        <row r="2598">
          <cell r="T2598">
            <v>10</v>
          </cell>
        </row>
        <row r="2599">
          <cell r="T2599">
            <v>10</v>
          </cell>
        </row>
        <row r="2600">
          <cell r="T2600">
            <v>10</v>
          </cell>
        </row>
        <row r="2601">
          <cell r="T2601">
            <v>10</v>
          </cell>
        </row>
        <row r="2602">
          <cell r="T2602">
            <v>10</v>
          </cell>
        </row>
        <row r="2603">
          <cell r="T2603">
            <v>10</v>
          </cell>
        </row>
        <row r="2604">
          <cell r="T2604">
            <v>10</v>
          </cell>
        </row>
        <row r="2605">
          <cell r="T2605">
            <v>10</v>
          </cell>
        </row>
        <row r="2606">
          <cell r="T2606">
            <v>10</v>
          </cell>
        </row>
        <row r="2607">
          <cell r="T2607">
            <v>10</v>
          </cell>
        </row>
        <row r="2608">
          <cell r="T2608">
            <v>10</v>
          </cell>
        </row>
        <row r="2609">
          <cell r="T2609">
            <v>10</v>
          </cell>
        </row>
        <row r="2610">
          <cell r="T2610">
            <v>10</v>
          </cell>
        </row>
        <row r="2611">
          <cell r="T2611">
            <v>10</v>
          </cell>
        </row>
        <row r="2612">
          <cell r="T2612">
            <v>10</v>
          </cell>
        </row>
        <row r="2613">
          <cell r="T2613">
            <v>10</v>
          </cell>
        </row>
        <row r="2614">
          <cell r="T2614">
            <v>10</v>
          </cell>
        </row>
        <row r="2615">
          <cell r="T2615">
            <v>10</v>
          </cell>
        </row>
        <row r="2616">
          <cell r="T2616">
            <v>10</v>
          </cell>
        </row>
        <row r="2617">
          <cell r="T2617">
            <v>10</v>
          </cell>
        </row>
        <row r="2618">
          <cell r="T2618">
            <v>10</v>
          </cell>
        </row>
        <row r="2619">
          <cell r="T2619">
            <v>10</v>
          </cell>
        </row>
        <row r="2620">
          <cell r="T2620">
            <v>10</v>
          </cell>
        </row>
        <row r="2621">
          <cell r="T2621">
            <v>10</v>
          </cell>
        </row>
        <row r="2622">
          <cell r="T2622">
            <v>10</v>
          </cell>
        </row>
        <row r="2623">
          <cell r="T2623">
            <v>10</v>
          </cell>
        </row>
        <row r="2624">
          <cell r="T2624">
            <v>10</v>
          </cell>
        </row>
        <row r="2625">
          <cell r="T2625">
            <v>10</v>
          </cell>
        </row>
        <row r="2626">
          <cell r="T2626">
            <v>10</v>
          </cell>
        </row>
        <row r="2627">
          <cell r="T2627">
            <v>10</v>
          </cell>
        </row>
        <row r="2628">
          <cell r="T2628">
            <v>10</v>
          </cell>
        </row>
        <row r="2629">
          <cell r="T2629">
            <v>10</v>
          </cell>
        </row>
        <row r="2630">
          <cell r="T2630">
            <v>10</v>
          </cell>
        </row>
        <row r="2631">
          <cell r="T2631">
            <v>10</v>
          </cell>
        </row>
        <row r="2632">
          <cell r="T2632">
            <v>10</v>
          </cell>
        </row>
        <row r="2633">
          <cell r="T2633">
            <v>10</v>
          </cell>
        </row>
        <row r="2634">
          <cell r="T2634">
            <v>10</v>
          </cell>
        </row>
        <row r="2635">
          <cell r="T2635">
            <v>10</v>
          </cell>
        </row>
        <row r="2636">
          <cell r="T2636">
            <v>10</v>
          </cell>
        </row>
        <row r="2637">
          <cell r="T2637">
            <v>10</v>
          </cell>
        </row>
        <row r="2638">
          <cell r="T2638">
            <v>10</v>
          </cell>
        </row>
        <row r="2639">
          <cell r="T2639">
            <v>10</v>
          </cell>
        </row>
        <row r="2640">
          <cell r="T2640">
            <v>10</v>
          </cell>
        </row>
        <row r="2641">
          <cell r="T2641">
            <v>10</v>
          </cell>
        </row>
        <row r="2642">
          <cell r="T2642">
            <v>10</v>
          </cell>
        </row>
        <row r="2643">
          <cell r="T2643">
            <v>10</v>
          </cell>
        </row>
        <row r="2644">
          <cell r="T2644">
            <v>10</v>
          </cell>
        </row>
        <row r="2645">
          <cell r="T2645">
            <v>10</v>
          </cell>
        </row>
        <row r="2646">
          <cell r="T2646">
            <v>10</v>
          </cell>
        </row>
        <row r="2647">
          <cell r="T2647">
            <v>10</v>
          </cell>
        </row>
        <row r="2648">
          <cell r="T2648">
            <v>10</v>
          </cell>
        </row>
        <row r="2649">
          <cell r="T2649">
            <v>10</v>
          </cell>
        </row>
        <row r="2650">
          <cell r="T2650">
            <v>10</v>
          </cell>
        </row>
        <row r="2651">
          <cell r="T2651">
            <v>10</v>
          </cell>
        </row>
        <row r="2652">
          <cell r="T2652">
            <v>10</v>
          </cell>
        </row>
        <row r="2653">
          <cell r="T2653">
            <v>10</v>
          </cell>
        </row>
        <row r="2654">
          <cell r="T2654">
            <v>10</v>
          </cell>
        </row>
        <row r="2655">
          <cell r="T2655">
            <v>10</v>
          </cell>
        </row>
        <row r="2656">
          <cell r="T2656">
            <v>10</v>
          </cell>
        </row>
        <row r="2657">
          <cell r="T2657">
            <v>10</v>
          </cell>
        </row>
        <row r="2658">
          <cell r="T2658">
            <v>10</v>
          </cell>
        </row>
        <row r="2659">
          <cell r="T2659">
            <v>10</v>
          </cell>
        </row>
        <row r="2660">
          <cell r="T2660">
            <v>10</v>
          </cell>
        </row>
        <row r="2661">
          <cell r="T2661">
            <v>10</v>
          </cell>
        </row>
        <row r="2662">
          <cell r="T2662">
            <v>10</v>
          </cell>
        </row>
        <row r="2663">
          <cell r="T2663">
            <v>10</v>
          </cell>
        </row>
        <row r="2664">
          <cell r="T2664">
            <v>10</v>
          </cell>
        </row>
        <row r="2665">
          <cell r="T2665">
            <v>10</v>
          </cell>
        </row>
        <row r="2666">
          <cell r="T2666">
            <v>10</v>
          </cell>
        </row>
        <row r="2667">
          <cell r="T2667">
            <v>10</v>
          </cell>
        </row>
        <row r="2668">
          <cell r="T2668">
            <v>10</v>
          </cell>
        </row>
        <row r="2669">
          <cell r="T2669">
            <v>10</v>
          </cell>
        </row>
        <row r="2670">
          <cell r="T2670">
            <v>10</v>
          </cell>
        </row>
        <row r="2671">
          <cell r="T2671">
            <v>10</v>
          </cell>
        </row>
        <row r="2672">
          <cell r="T2672">
            <v>10</v>
          </cell>
        </row>
        <row r="2673">
          <cell r="T2673">
            <v>10</v>
          </cell>
        </row>
        <row r="2674">
          <cell r="T2674">
            <v>10</v>
          </cell>
        </row>
        <row r="2675">
          <cell r="T2675">
            <v>10</v>
          </cell>
        </row>
        <row r="2676">
          <cell r="T2676">
            <v>10</v>
          </cell>
        </row>
        <row r="2677">
          <cell r="T2677">
            <v>10</v>
          </cell>
        </row>
        <row r="2678">
          <cell r="T2678">
            <v>10</v>
          </cell>
        </row>
        <row r="2679">
          <cell r="T2679">
            <v>10</v>
          </cell>
        </row>
        <row r="2680">
          <cell r="T2680">
            <v>10</v>
          </cell>
        </row>
        <row r="2681">
          <cell r="T2681">
            <v>10</v>
          </cell>
        </row>
        <row r="2682">
          <cell r="T2682">
            <v>10</v>
          </cell>
        </row>
        <row r="2683">
          <cell r="T2683">
            <v>10</v>
          </cell>
        </row>
        <row r="2684">
          <cell r="T2684">
            <v>10</v>
          </cell>
        </row>
        <row r="2685">
          <cell r="T2685">
            <v>10</v>
          </cell>
        </row>
        <row r="2686">
          <cell r="T2686">
            <v>10</v>
          </cell>
        </row>
        <row r="2687">
          <cell r="T2687">
            <v>10</v>
          </cell>
        </row>
        <row r="2688">
          <cell r="T2688">
            <v>10</v>
          </cell>
        </row>
        <row r="2689">
          <cell r="T2689">
            <v>10</v>
          </cell>
        </row>
        <row r="2690">
          <cell r="T2690">
            <v>10</v>
          </cell>
        </row>
        <row r="2691">
          <cell r="T2691">
            <v>10</v>
          </cell>
        </row>
        <row r="2692">
          <cell r="T2692">
            <v>10</v>
          </cell>
        </row>
        <row r="2693">
          <cell r="T2693">
            <v>10</v>
          </cell>
        </row>
        <row r="2694">
          <cell r="T2694">
            <v>10</v>
          </cell>
        </row>
        <row r="2695">
          <cell r="T2695">
            <v>10</v>
          </cell>
        </row>
        <row r="2696">
          <cell r="T2696">
            <v>10</v>
          </cell>
        </row>
        <row r="2697">
          <cell r="T2697">
            <v>10</v>
          </cell>
        </row>
        <row r="2698">
          <cell r="T2698">
            <v>10</v>
          </cell>
        </row>
        <row r="2699">
          <cell r="T2699">
            <v>10</v>
          </cell>
        </row>
        <row r="2700">
          <cell r="T2700">
            <v>10</v>
          </cell>
        </row>
        <row r="2701">
          <cell r="T2701">
            <v>10</v>
          </cell>
        </row>
        <row r="2702">
          <cell r="T2702">
            <v>10</v>
          </cell>
        </row>
        <row r="2703">
          <cell r="T2703">
            <v>10</v>
          </cell>
        </row>
        <row r="2704">
          <cell r="T2704">
            <v>10</v>
          </cell>
        </row>
        <row r="2705">
          <cell r="T2705">
            <v>10</v>
          </cell>
        </row>
        <row r="2706">
          <cell r="T2706">
            <v>10</v>
          </cell>
        </row>
        <row r="2707">
          <cell r="T2707">
            <v>10</v>
          </cell>
        </row>
        <row r="2708">
          <cell r="T2708">
            <v>10</v>
          </cell>
        </row>
        <row r="2709">
          <cell r="T2709">
            <v>10</v>
          </cell>
        </row>
        <row r="2710">
          <cell r="T2710">
            <v>10</v>
          </cell>
        </row>
        <row r="2711">
          <cell r="T2711">
            <v>11</v>
          </cell>
        </row>
        <row r="2712">
          <cell r="T2712">
            <v>11</v>
          </cell>
        </row>
        <row r="2713">
          <cell r="T2713">
            <v>11</v>
          </cell>
        </row>
        <row r="2714">
          <cell r="T2714">
            <v>11</v>
          </cell>
        </row>
        <row r="2715">
          <cell r="T2715">
            <v>11</v>
          </cell>
        </row>
        <row r="2716">
          <cell r="T2716">
            <v>11</v>
          </cell>
        </row>
        <row r="2717">
          <cell r="T2717">
            <v>11</v>
          </cell>
        </row>
        <row r="2718">
          <cell r="T2718">
            <v>11</v>
          </cell>
        </row>
        <row r="2719">
          <cell r="T2719">
            <v>11</v>
          </cell>
        </row>
        <row r="2720">
          <cell r="T2720">
            <v>11</v>
          </cell>
        </row>
        <row r="2721">
          <cell r="T2721">
            <v>11</v>
          </cell>
        </row>
        <row r="2722">
          <cell r="T2722">
            <v>11</v>
          </cell>
        </row>
        <row r="2723">
          <cell r="T2723">
            <v>11</v>
          </cell>
        </row>
        <row r="2724">
          <cell r="T2724">
            <v>11</v>
          </cell>
        </row>
        <row r="2725">
          <cell r="T2725">
            <v>11</v>
          </cell>
        </row>
        <row r="2726">
          <cell r="T2726">
            <v>11</v>
          </cell>
        </row>
        <row r="2727">
          <cell r="T2727">
            <v>11</v>
          </cell>
        </row>
        <row r="2728">
          <cell r="T2728">
            <v>11</v>
          </cell>
        </row>
        <row r="2729">
          <cell r="T2729">
            <v>11</v>
          </cell>
        </row>
        <row r="2730">
          <cell r="T2730">
            <v>11</v>
          </cell>
        </row>
        <row r="2731">
          <cell r="T2731">
            <v>11</v>
          </cell>
        </row>
        <row r="2732">
          <cell r="T2732">
            <v>11</v>
          </cell>
        </row>
        <row r="2733">
          <cell r="T2733">
            <v>11</v>
          </cell>
        </row>
        <row r="2734">
          <cell r="T2734">
            <v>11</v>
          </cell>
        </row>
        <row r="2735">
          <cell r="T2735">
            <v>11</v>
          </cell>
        </row>
        <row r="2736">
          <cell r="T2736">
            <v>11</v>
          </cell>
        </row>
        <row r="2737">
          <cell r="T2737">
            <v>11</v>
          </cell>
        </row>
        <row r="2738">
          <cell r="T2738">
            <v>11</v>
          </cell>
        </row>
        <row r="2739">
          <cell r="T2739">
            <v>11</v>
          </cell>
        </row>
        <row r="2740">
          <cell r="T2740">
            <v>11</v>
          </cell>
        </row>
        <row r="2741">
          <cell r="T2741">
            <v>11</v>
          </cell>
        </row>
        <row r="2742">
          <cell r="T2742">
            <v>11</v>
          </cell>
        </row>
        <row r="2743">
          <cell r="T2743">
            <v>11</v>
          </cell>
        </row>
        <row r="2744">
          <cell r="T2744">
            <v>11</v>
          </cell>
        </row>
        <row r="2745">
          <cell r="T2745">
            <v>11</v>
          </cell>
        </row>
        <row r="2746">
          <cell r="T2746">
            <v>11</v>
          </cell>
        </row>
        <row r="2747">
          <cell r="T2747">
            <v>11</v>
          </cell>
        </row>
        <row r="2748">
          <cell r="T2748">
            <v>11</v>
          </cell>
        </row>
        <row r="2749">
          <cell r="T2749">
            <v>11</v>
          </cell>
        </row>
        <row r="2750">
          <cell r="T2750">
            <v>11</v>
          </cell>
        </row>
        <row r="2751">
          <cell r="T2751">
            <v>11</v>
          </cell>
        </row>
        <row r="2752">
          <cell r="T2752">
            <v>11</v>
          </cell>
        </row>
        <row r="2753">
          <cell r="T2753">
            <v>11</v>
          </cell>
        </row>
        <row r="2754">
          <cell r="T2754">
            <v>11</v>
          </cell>
        </row>
        <row r="2755">
          <cell r="T2755">
            <v>11</v>
          </cell>
        </row>
        <row r="2756">
          <cell r="T2756">
            <v>11</v>
          </cell>
        </row>
        <row r="2757">
          <cell r="T2757">
            <v>11</v>
          </cell>
        </row>
        <row r="2758">
          <cell r="T2758">
            <v>11</v>
          </cell>
        </row>
        <row r="2759">
          <cell r="T2759">
            <v>11</v>
          </cell>
        </row>
        <row r="2760">
          <cell r="T2760">
            <v>11</v>
          </cell>
        </row>
        <row r="2761">
          <cell r="T2761">
            <v>11</v>
          </cell>
        </row>
        <row r="2762">
          <cell r="T2762">
            <v>11</v>
          </cell>
        </row>
        <row r="2763">
          <cell r="T2763">
            <v>11</v>
          </cell>
        </row>
        <row r="2764">
          <cell r="T2764">
            <v>11</v>
          </cell>
        </row>
        <row r="2765">
          <cell r="T2765">
            <v>11</v>
          </cell>
        </row>
        <row r="2766">
          <cell r="T2766">
            <v>11</v>
          </cell>
        </row>
        <row r="2767">
          <cell r="T2767">
            <v>11</v>
          </cell>
        </row>
        <row r="2768">
          <cell r="T2768">
            <v>11</v>
          </cell>
        </row>
        <row r="2769">
          <cell r="T2769">
            <v>11</v>
          </cell>
        </row>
        <row r="2770">
          <cell r="T2770">
            <v>11</v>
          </cell>
        </row>
        <row r="2771">
          <cell r="T2771">
            <v>11</v>
          </cell>
        </row>
        <row r="2772">
          <cell r="T2772">
            <v>11</v>
          </cell>
        </row>
        <row r="2773">
          <cell r="T2773">
            <v>11</v>
          </cell>
        </row>
        <row r="2774">
          <cell r="T2774">
            <v>11</v>
          </cell>
        </row>
        <row r="2775">
          <cell r="T2775">
            <v>11</v>
          </cell>
        </row>
        <row r="2776">
          <cell r="T2776">
            <v>11</v>
          </cell>
        </row>
        <row r="2777">
          <cell r="T2777">
            <v>11</v>
          </cell>
        </row>
        <row r="2778">
          <cell r="T2778">
            <v>11</v>
          </cell>
        </row>
        <row r="2779">
          <cell r="T2779">
            <v>11</v>
          </cell>
        </row>
        <row r="2780">
          <cell r="T2780">
            <v>11</v>
          </cell>
        </row>
        <row r="2781">
          <cell r="T2781">
            <v>11</v>
          </cell>
        </row>
        <row r="2782">
          <cell r="T2782">
            <v>11</v>
          </cell>
        </row>
        <row r="2783">
          <cell r="T2783">
            <v>11</v>
          </cell>
        </row>
        <row r="2784">
          <cell r="T2784">
            <v>11</v>
          </cell>
        </row>
        <row r="2785">
          <cell r="T2785">
            <v>11</v>
          </cell>
        </row>
        <row r="2786">
          <cell r="T2786">
            <v>11</v>
          </cell>
        </row>
        <row r="2787">
          <cell r="T2787">
            <v>11</v>
          </cell>
        </row>
        <row r="2788">
          <cell r="T2788">
            <v>11</v>
          </cell>
        </row>
        <row r="2789">
          <cell r="T2789">
            <v>11</v>
          </cell>
        </row>
        <row r="2790">
          <cell r="T2790">
            <v>11</v>
          </cell>
        </row>
        <row r="2791">
          <cell r="T2791">
            <v>11</v>
          </cell>
        </row>
        <row r="2792">
          <cell r="T2792">
            <v>11</v>
          </cell>
        </row>
        <row r="2793">
          <cell r="T2793">
            <v>11</v>
          </cell>
        </row>
        <row r="2794">
          <cell r="T2794">
            <v>11</v>
          </cell>
        </row>
        <row r="2795">
          <cell r="T2795">
            <v>11</v>
          </cell>
        </row>
        <row r="2796">
          <cell r="T2796">
            <v>11</v>
          </cell>
        </row>
        <row r="2797">
          <cell r="T2797">
            <v>11</v>
          </cell>
        </row>
        <row r="2798">
          <cell r="T2798">
            <v>11</v>
          </cell>
        </row>
        <row r="2799">
          <cell r="T2799">
            <v>11</v>
          </cell>
        </row>
        <row r="2800">
          <cell r="T2800">
            <v>11</v>
          </cell>
        </row>
        <row r="2801">
          <cell r="T2801">
            <v>11</v>
          </cell>
        </row>
        <row r="2802">
          <cell r="T2802">
            <v>11</v>
          </cell>
        </row>
        <row r="2803">
          <cell r="T2803">
            <v>11</v>
          </cell>
        </row>
        <row r="2804">
          <cell r="T2804">
            <v>11</v>
          </cell>
        </row>
        <row r="2805">
          <cell r="T2805">
            <v>11</v>
          </cell>
        </row>
        <row r="2806">
          <cell r="T2806">
            <v>11</v>
          </cell>
        </row>
        <row r="2807">
          <cell r="T2807">
            <v>11</v>
          </cell>
        </row>
        <row r="2808">
          <cell r="T2808">
            <v>11</v>
          </cell>
        </row>
        <row r="2809">
          <cell r="T2809">
            <v>11</v>
          </cell>
        </row>
        <row r="2810">
          <cell r="T2810">
            <v>11</v>
          </cell>
        </row>
        <row r="2811">
          <cell r="T2811">
            <v>11</v>
          </cell>
        </row>
        <row r="2812">
          <cell r="T2812">
            <v>11</v>
          </cell>
        </row>
        <row r="2813">
          <cell r="T2813">
            <v>11</v>
          </cell>
        </row>
        <row r="2814">
          <cell r="T2814">
            <v>11</v>
          </cell>
        </row>
        <row r="2815">
          <cell r="T2815">
            <v>11</v>
          </cell>
        </row>
        <row r="2816">
          <cell r="T2816">
            <v>11</v>
          </cell>
        </row>
        <row r="2817">
          <cell r="T2817">
            <v>11</v>
          </cell>
        </row>
        <row r="2818">
          <cell r="T2818">
            <v>11</v>
          </cell>
        </row>
        <row r="2819">
          <cell r="T2819">
            <v>11</v>
          </cell>
        </row>
        <row r="2820">
          <cell r="T2820">
            <v>11</v>
          </cell>
        </row>
        <row r="2821">
          <cell r="T2821">
            <v>11</v>
          </cell>
        </row>
        <row r="2822">
          <cell r="T2822">
            <v>11</v>
          </cell>
        </row>
        <row r="2823">
          <cell r="T2823">
            <v>11</v>
          </cell>
        </row>
        <row r="2824">
          <cell r="T2824">
            <v>11</v>
          </cell>
        </row>
        <row r="2825">
          <cell r="T2825">
            <v>11</v>
          </cell>
        </row>
        <row r="2826">
          <cell r="T2826">
            <v>11</v>
          </cell>
        </row>
        <row r="2827">
          <cell r="T2827">
            <v>11</v>
          </cell>
        </row>
        <row r="2828">
          <cell r="T2828">
            <v>11</v>
          </cell>
        </row>
        <row r="2829">
          <cell r="T2829">
            <v>11</v>
          </cell>
        </row>
        <row r="2830">
          <cell r="T2830">
            <v>11</v>
          </cell>
        </row>
        <row r="2831">
          <cell r="T2831">
            <v>11</v>
          </cell>
        </row>
        <row r="2832">
          <cell r="T2832">
            <v>11</v>
          </cell>
        </row>
        <row r="2833">
          <cell r="T2833">
            <v>11</v>
          </cell>
        </row>
        <row r="2834">
          <cell r="T2834">
            <v>11</v>
          </cell>
        </row>
        <row r="2835">
          <cell r="T2835">
            <v>11</v>
          </cell>
        </row>
        <row r="2836">
          <cell r="T2836">
            <v>11</v>
          </cell>
        </row>
        <row r="2837">
          <cell r="T2837">
            <v>11</v>
          </cell>
        </row>
        <row r="2838">
          <cell r="T2838">
            <v>11</v>
          </cell>
        </row>
        <row r="2839">
          <cell r="T2839">
            <v>11</v>
          </cell>
        </row>
        <row r="2840">
          <cell r="T2840">
            <v>11</v>
          </cell>
        </row>
        <row r="2841">
          <cell r="T2841">
            <v>11</v>
          </cell>
        </row>
        <row r="2842">
          <cell r="T2842">
            <v>11</v>
          </cell>
        </row>
        <row r="2843">
          <cell r="T2843">
            <v>11</v>
          </cell>
        </row>
        <row r="2844">
          <cell r="T2844">
            <v>11</v>
          </cell>
        </row>
        <row r="2845">
          <cell r="T2845">
            <v>11</v>
          </cell>
        </row>
        <row r="2846">
          <cell r="T2846">
            <v>11</v>
          </cell>
        </row>
        <row r="2847">
          <cell r="T2847">
            <v>11</v>
          </cell>
        </row>
        <row r="2848">
          <cell r="T2848">
            <v>11</v>
          </cell>
        </row>
        <row r="2849">
          <cell r="T2849">
            <v>11</v>
          </cell>
        </row>
        <row r="2850">
          <cell r="T2850">
            <v>11</v>
          </cell>
        </row>
        <row r="2851">
          <cell r="T2851">
            <v>11</v>
          </cell>
        </row>
        <row r="2852">
          <cell r="T2852">
            <v>11</v>
          </cell>
        </row>
        <row r="2853">
          <cell r="T2853">
            <v>11</v>
          </cell>
        </row>
        <row r="2854">
          <cell r="T2854">
            <v>11</v>
          </cell>
        </row>
        <row r="2855">
          <cell r="T2855">
            <v>11</v>
          </cell>
        </row>
        <row r="2856">
          <cell r="T2856">
            <v>11</v>
          </cell>
        </row>
        <row r="2857">
          <cell r="T2857">
            <v>11</v>
          </cell>
        </row>
        <row r="2858">
          <cell r="T2858">
            <v>11</v>
          </cell>
        </row>
        <row r="2859">
          <cell r="T2859">
            <v>11</v>
          </cell>
        </row>
        <row r="2860">
          <cell r="T2860">
            <v>11</v>
          </cell>
        </row>
        <row r="2861">
          <cell r="T2861">
            <v>11</v>
          </cell>
        </row>
        <row r="2862">
          <cell r="T2862">
            <v>11</v>
          </cell>
        </row>
        <row r="2863">
          <cell r="T2863">
            <v>11</v>
          </cell>
        </row>
        <row r="2864">
          <cell r="T2864">
            <v>11</v>
          </cell>
        </row>
        <row r="2865">
          <cell r="T2865">
            <v>11</v>
          </cell>
        </row>
        <row r="2866">
          <cell r="T2866">
            <v>11</v>
          </cell>
        </row>
        <row r="2867">
          <cell r="T2867">
            <v>11</v>
          </cell>
        </row>
        <row r="2868">
          <cell r="T2868">
            <v>11</v>
          </cell>
        </row>
        <row r="2869">
          <cell r="T2869">
            <v>11</v>
          </cell>
        </row>
        <row r="2870">
          <cell r="T2870">
            <v>11</v>
          </cell>
        </row>
        <row r="2871">
          <cell r="T2871">
            <v>11</v>
          </cell>
        </row>
        <row r="2872">
          <cell r="T2872">
            <v>11</v>
          </cell>
        </row>
        <row r="2873">
          <cell r="T2873">
            <v>11</v>
          </cell>
        </row>
        <row r="2874">
          <cell r="T2874">
            <v>11</v>
          </cell>
        </row>
        <row r="2875">
          <cell r="T2875">
            <v>11</v>
          </cell>
        </row>
        <row r="2876">
          <cell r="T2876">
            <v>11</v>
          </cell>
        </row>
        <row r="2877">
          <cell r="T2877">
            <v>11</v>
          </cell>
        </row>
        <row r="2878">
          <cell r="T2878">
            <v>11</v>
          </cell>
        </row>
        <row r="2879">
          <cell r="T2879">
            <v>11</v>
          </cell>
        </row>
        <row r="2880">
          <cell r="T2880">
            <v>11</v>
          </cell>
        </row>
        <row r="2881">
          <cell r="T2881">
            <v>11</v>
          </cell>
        </row>
        <row r="2882">
          <cell r="T2882">
            <v>11</v>
          </cell>
        </row>
        <row r="2883">
          <cell r="T2883">
            <v>11</v>
          </cell>
        </row>
        <row r="2884">
          <cell r="T2884">
            <v>11</v>
          </cell>
        </row>
        <row r="2885">
          <cell r="T2885">
            <v>11</v>
          </cell>
        </row>
        <row r="2886">
          <cell r="T2886">
            <v>11</v>
          </cell>
        </row>
        <row r="2887">
          <cell r="T2887">
            <v>11</v>
          </cell>
        </row>
        <row r="2888">
          <cell r="T2888">
            <v>11</v>
          </cell>
        </row>
        <row r="2889">
          <cell r="T2889">
            <v>11</v>
          </cell>
        </row>
        <row r="2890">
          <cell r="T2890">
            <v>11</v>
          </cell>
        </row>
        <row r="2891">
          <cell r="T2891">
            <v>11</v>
          </cell>
        </row>
        <row r="2892">
          <cell r="T2892">
            <v>11</v>
          </cell>
        </row>
        <row r="2893">
          <cell r="T2893">
            <v>11</v>
          </cell>
        </row>
        <row r="2894">
          <cell r="T2894">
            <v>11</v>
          </cell>
        </row>
        <row r="2895">
          <cell r="T2895">
            <v>11</v>
          </cell>
        </row>
        <row r="2896">
          <cell r="T2896">
            <v>11</v>
          </cell>
        </row>
        <row r="2897">
          <cell r="T2897">
            <v>11</v>
          </cell>
        </row>
        <row r="2898">
          <cell r="T2898">
            <v>11</v>
          </cell>
        </row>
        <row r="2899">
          <cell r="T2899">
            <v>11</v>
          </cell>
        </row>
        <row r="2900">
          <cell r="T2900">
            <v>11</v>
          </cell>
        </row>
        <row r="2901">
          <cell r="T2901">
            <v>11</v>
          </cell>
        </row>
        <row r="2902">
          <cell r="T2902">
            <v>11</v>
          </cell>
        </row>
        <row r="2903">
          <cell r="T2903">
            <v>11</v>
          </cell>
        </row>
        <row r="2904">
          <cell r="T2904">
            <v>11</v>
          </cell>
        </row>
        <row r="2905">
          <cell r="T2905">
            <v>11</v>
          </cell>
        </row>
        <row r="2906">
          <cell r="T2906">
            <v>11</v>
          </cell>
        </row>
        <row r="2907">
          <cell r="T2907">
            <v>11</v>
          </cell>
        </row>
        <row r="2908">
          <cell r="T2908">
            <v>11</v>
          </cell>
        </row>
        <row r="2909">
          <cell r="T2909">
            <v>11</v>
          </cell>
        </row>
        <row r="2910">
          <cell r="T2910">
            <v>11</v>
          </cell>
        </row>
        <row r="2911">
          <cell r="T2911">
            <v>11</v>
          </cell>
        </row>
        <row r="2912">
          <cell r="T2912">
            <v>11</v>
          </cell>
        </row>
        <row r="2913">
          <cell r="T2913">
            <v>11</v>
          </cell>
        </row>
        <row r="2914">
          <cell r="T2914">
            <v>11</v>
          </cell>
        </row>
        <row r="2915">
          <cell r="T2915">
            <v>11</v>
          </cell>
        </row>
        <row r="2916">
          <cell r="T2916">
            <v>11</v>
          </cell>
        </row>
        <row r="2917">
          <cell r="T2917">
            <v>11</v>
          </cell>
        </row>
        <row r="2918">
          <cell r="T2918">
            <v>11</v>
          </cell>
        </row>
        <row r="2919">
          <cell r="T2919">
            <v>11</v>
          </cell>
        </row>
        <row r="2920">
          <cell r="T2920">
            <v>11</v>
          </cell>
        </row>
        <row r="2921">
          <cell r="T2921">
            <v>11</v>
          </cell>
        </row>
        <row r="2922">
          <cell r="T2922">
            <v>11</v>
          </cell>
        </row>
        <row r="2923">
          <cell r="T2923">
            <v>11</v>
          </cell>
        </row>
        <row r="2924">
          <cell r="T2924">
            <v>11</v>
          </cell>
        </row>
        <row r="2925">
          <cell r="T2925">
            <v>11</v>
          </cell>
        </row>
        <row r="2926">
          <cell r="T2926">
            <v>11</v>
          </cell>
        </row>
        <row r="2927">
          <cell r="T2927">
            <v>11</v>
          </cell>
        </row>
        <row r="2928">
          <cell r="T2928">
            <v>11</v>
          </cell>
        </row>
        <row r="2929">
          <cell r="T2929">
            <v>11</v>
          </cell>
        </row>
        <row r="2930">
          <cell r="T2930">
            <v>11</v>
          </cell>
        </row>
        <row r="2931">
          <cell r="T2931">
            <v>11</v>
          </cell>
        </row>
        <row r="2932">
          <cell r="T2932">
            <v>11</v>
          </cell>
        </row>
        <row r="2933">
          <cell r="T2933">
            <v>11</v>
          </cell>
        </row>
        <row r="2934">
          <cell r="T2934">
            <v>11</v>
          </cell>
        </row>
        <row r="2935">
          <cell r="T2935">
            <v>11</v>
          </cell>
        </row>
        <row r="2936">
          <cell r="T2936">
            <v>11</v>
          </cell>
        </row>
        <row r="2937">
          <cell r="T2937">
            <v>11</v>
          </cell>
        </row>
        <row r="2938">
          <cell r="T2938">
            <v>11</v>
          </cell>
        </row>
        <row r="2939">
          <cell r="T2939">
            <v>11</v>
          </cell>
        </row>
        <row r="2940">
          <cell r="T2940">
            <v>11</v>
          </cell>
        </row>
        <row r="2941">
          <cell r="T2941">
            <v>11</v>
          </cell>
        </row>
        <row r="2942">
          <cell r="T2942">
            <v>11</v>
          </cell>
        </row>
        <row r="2943">
          <cell r="T2943">
            <v>11</v>
          </cell>
        </row>
        <row r="2944">
          <cell r="T2944">
            <v>11</v>
          </cell>
        </row>
        <row r="2945">
          <cell r="T2945">
            <v>11</v>
          </cell>
        </row>
        <row r="2946">
          <cell r="T2946">
            <v>11</v>
          </cell>
        </row>
        <row r="2947">
          <cell r="T2947">
            <v>11</v>
          </cell>
        </row>
        <row r="2948">
          <cell r="T2948">
            <v>11</v>
          </cell>
        </row>
        <row r="2949">
          <cell r="T2949">
            <v>11</v>
          </cell>
        </row>
        <row r="2950">
          <cell r="T2950">
            <v>11</v>
          </cell>
        </row>
        <row r="2951">
          <cell r="T2951">
            <v>11</v>
          </cell>
        </row>
        <row r="2952">
          <cell r="T2952">
            <v>11</v>
          </cell>
        </row>
        <row r="2953">
          <cell r="T2953">
            <v>11</v>
          </cell>
        </row>
        <row r="2954">
          <cell r="T2954">
            <v>11</v>
          </cell>
        </row>
        <row r="2955">
          <cell r="T2955">
            <v>11</v>
          </cell>
        </row>
        <row r="2956">
          <cell r="T2956">
            <v>11</v>
          </cell>
        </row>
        <row r="2957">
          <cell r="T2957">
            <v>11</v>
          </cell>
        </row>
        <row r="2958">
          <cell r="T2958">
            <v>11</v>
          </cell>
        </row>
        <row r="2959">
          <cell r="T2959">
            <v>11</v>
          </cell>
        </row>
        <row r="2960">
          <cell r="T2960">
            <v>11</v>
          </cell>
        </row>
        <row r="2961">
          <cell r="T2961">
            <v>11</v>
          </cell>
        </row>
        <row r="2962">
          <cell r="T2962">
            <v>11</v>
          </cell>
        </row>
        <row r="2963">
          <cell r="T2963">
            <v>11</v>
          </cell>
        </row>
        <row r="2964">
          <cell r="T2964">
            <v>11</v>
          </cell>
        </row>
        <row r="2965">
          <cell r="T2965">
            <v>11</v>
          </cell>
        </row>
        <row r="2966">
          <cell r="T2966">
            <v>11</v>
          </cell>
        </row>
        <row r="2967">
          <cell r="T2967">
            <v>11</v>
          </cell>
        </row>
        <row r="2968">
          <cell r="T2968">
            <v>11</v>
          </cell>
        </row>
        <row r="2969">
          <cell r="T2969">
            <v>11</v>
          </cell>
        </row>
        <row r="2970">
          <cell r="T2970">
            <v>11</v>
          </cell>
        </row>
        <row r="2971">
          <cell r="T2971">
            <v>11</v>
          </cell>
        </row>
        <row r="2972">
          <cell r="T2972">
            <v>11</v>
          </cell>
        </row>
        <row r="2973">
          <cell r="T2973">
            <v>11</v>
          </cell>
        </row>
        <row r="2974">
          <cell r="T2974">
            <v>11</v>
          </cell>
        </row>
        <row r="2975">
          <cell r="T2975">
            <v>11</v>
          </cell>
        </row>
        <row r="2976">
          <cell r="T2976">
            <v>11</v>
          </cell>
        </row>
        <row r="2977">
          <cell r="T2977">
            <v>11</v>
          </cell>
        </row>
        <row r="2978">
          <cell r="T2978">
            <v>11</v>
          </cell>
        </row>
        <row r="2979">
          <cell r="T2979">
            <v>11</v>
          </cell>
        </row>
        <row r="2980">
          <cell r="T2980">
            <v>11</v>
          </cell>
        </row>
        <row r="2981">
          <cell r="T2981">
            <v>11</v>
          </cell>
        </row>
        <row r="2982">
          <cell r="T2982">
            <v>11</v>
          </cell>
        </row>
        <row r="2983">
          <cell r="T2983">
            <v>11</v>
          </cell>
        </row>
        <row r="2984">
          <cell r="T2984">
            <v>11</v>
          </cell>
        </row>
        <row r="2985">
          <cell r="T2985">
            <v>11</v>
          </cell>
        </row>
        <row r="2986">
          <cell r="T2986">
            <v>11</v>
          </cell>
        </row>
        <row r="2987">
          <cell r="T2987">
            <v>11</v>
          </cell>
        </row>
        <row r="2988">
          <cell r="T2988">
            <v>11</v>
          </cell>
        </row>
        <row r="2989">
          <cell r="T2989">
            <v>11</v>
          </cell>
        </row>
        <row r="2990">
          <cell r="T2990">
            <v>11</v>
          </cell>
        </row>
        <row r="2991">
          <cell r="T2991">
            <v>11</v>
          </cell>
        </row>
        <row r="2992">
          <cell r="T2992">
            <v>11</v>
          </cell>
        </row>
        <row r="2993">
          <cell r="T2993">
            <v>11</v>
          </cell>
        </row>
        <row r="2994">
          <cell r="T2994">
            <v>11</v>
          </cell>
        </row>
        <row r="2995">
          <cell r="T2995">
            <v>11</v>
          </cell>
        </row>
        <row r="2996">
          <cell r="T2996">
            <v>11</v>
          </cell>
        </row>
        <row r="2997">
          <cell r="T2997">
            <v>11</v>
          </cell>
        </row>
        <row r="2998">
          <cell r="T2998">
            <v>11</v>
          </cell>
        </row>
        <row r="2999">
          <cell r="T2999">
            <v>11</v>
          </cell>
        </row>
        <row r="3000">
          <cell r="T3000">
            <v>11</v>
          </cell>
        </row>
        <row r="3001">
          <cell r="T3001">
            <v>11</v>
          </cell>
        </row>
        <row r="3002">
          <cell r="T3002">
            <v>11</v>
          </cell>
        </row>
        <row r="3003">
          <cell r="T3003">
            <v>11</v>
          </cell>
        </row>
        <row r="3004">
          <cell r="T3004">
            <v>11</v>
          </cell>
        </row>
        <row r="3005">
          <cell r="T3005">
            <v>11</v>
          </cell>
        </row>
        <row r="3006">
          <cell r="T3006">
            <v>11</v>
          </cell>
        </row>
        <row r="3007">
          <cell r="T3007">
            <v>11</v>
          </cell>
        </row>
        <row r="3008">
          <cell r="T3008">
            <v>11</v>
          </cell>
        </row>
        <row r="3009">
          <cell r="T3009">
            <v>11</v>
          </cell>
        </row>
        <row r="3010">
          <cell r="T3010">
            <v>11</v>
          </cell>
        </row>
        <row r="3011">
          <cell r="T3011">
            <v>11</v>
          </cell>
        </row>
        <row r="3012">
          <cell r="T3012">
            <v>11</v>
          </cell>
        </row>
        <row r="3013">
          <cell r="T3013">
            <v>11</v>
          </cell>
        </row>
        <row r="3014">
          <cell r="T3014">
            <v>11</v>
          </cell>
        </row>
        <row r="3015">
          <cell r="T3015">
            <v>11</v>
          </cell>
        </row>
        <row r="3016">
          <cell r="T3016">
            <v>11</v>
          </cell>
        </row>
        <row r="3017">
          <cell r="T3017">
            <v>11</v>
          </cell>
        </row>
        <row r="3018">
          <cell r="T3018">
            <v>11</v>
          </cell>
        </row>
        <row r="3019">
          <cell r="T3019">
            <v>11</v>
          </cell>
        </row>
        <row r="3020">
          <cell r="T3020">
            <v>11</v>
          </cell>
        </row>
        <row r="3021">
          <cell r="T3021">
            <v>11</v>
          </cell>
        </row>
        <row r="3022">
          <cell r="T3022">
            <v>11</v>
          </cell>
        </row>
        <row r="3023">
          <cell r="T3023">
            <v>11</v>
          </cell>
        </row>
        <row r="3024">
          <cell r="T3024">
            <v>11</v>
          </cell>
        </row>
        <row r="3025">
          <cell r="T3025">
            <v>11</v>
          </cell>
        </row>
        <row r="3026">
          <cell r="T3026">
            <v>11</v>
          </cell>
        </row>
        <row r="3027">
          <cell r="T3027">
            <v>11</v>
          </cell>
        </row>
        <row r="3028">
          <cell r="T3028">
            <v>11</v>
          </cell>
        </row>
        <row r="3029">
          <cell r="T3029">
            <v>11</v>
          </cell>
        </row>
        <row r="3030">
          <cell r="T3030">
            <v>11</v>
          </cell>
        </row>
        <row r="3031">
          <cell r="T3031">
            <v>11</v>
          </cell>
        </row>
        <row r="3032">
          <cell r="T3032">
            <v>11</v>
          </cell>
        </row>
        <row r="3033">
          <cell r="T3033">
            <v>11</v>
          </cell>
        </row>
        <row r="3034">
          <cell r="T3034">
            <v>11</v>
          </cell>
        </row>
        <row r="3035">
          <cell r="T3035">
            <v>11</v>
          </cell>
        </row>
        <row r="3036">
          <cell r="T3036">
            <v>11</v>
          </cell>
        </row>
        <row r="3037">
          <cell r="T3037">
            <v>11</v>
          </cell>
        </row>
        <row r="3038">
          <cell r="T3038">
            <v>11</v>
          </cell>
        </row>
        <row r="3039">
          <cell r="T3039">
            <v>11</v>
          </cell>
        </row>
        <row r="3040">
          <cell r="T3040">
            <v>11</v>
          </cell>
        </row>
        <row r="3041">
          <cell r="T3041">
            <v>11</v>
          </cell>
        </row>
        <row r="3042">
          <cell r="T3042">
            <v>11</v>
          </cell>
        </row>
        <row r="3043">
          <cell r="T3043">
            <v>11</v>
          </cell>
        </row>
        <row r="3044">
          <cell r="T3044">
            <v>11</v>
          </cell>
        </row>
        <row r="3045">
          <cell r="T3045">
            <v>11</v>
          </cell>
        </row>
        <row r="3046">
          <cell r="T3046">
            <v>11</v>
          </cell>
        </row>
        <row r="3047">
          <cell r="T3047">
            <v>11</v>
          </cell>
        </row>
        <row r="3048">
          <cell r="T3048">
            <v>11</v>
          </cell>
        </row>
        <row r="3049">
          <cell r="T3049">
            <v>11</v>
          </cell>
        </row>
        <row r="3050">
          <cell r="T3050">
            <v>11</v>
          </cell>
        </row>
        <row r="3051">
          <cell r="T3051">
            <v>11</v>
          </cell>
        </row>
        <row r="3052">
          <cell r="T3052">
            <v>11</v>
          </cell>
        </row>
        <row r="3053">
          <cell r="T3053">
            <v>11</v>
          </cell>
        </row>
        <row r="3054">
          <cell r="T3054">
            <v>11</v>
          </cell>
        </row>
        <row r="3055">
          <cell r="T3055">
            <v>11</v>
          </cell>
        </row>
        <row r="3056">
          <cell r="T3056">
            <v>11</v>
          </cell>
        </row>
        <row r="3057">
          <cell r="T3057">
            <v>11</v>
          </cell>
        </row>
        <row r="3058">
          <cell r="T3058">
            <v>11</v>
          </cell>
        </row>
        <row r="3059">
          <cell r="T3059">
            <v>11</v>
          </cell>
        </row>
        <row r="3060">
          <cell r="T3060">
            <v>11</v>
          </cell>
        </row>
        <row r="3061">
          <cell r="T3061">
            <v>11</v>
          </cell>
        </row>
        <row r="3062">
          <cell r="T3062">
            <v>11</v>
          </cell>
        </row>
        <row r="3063">
          <cell r="T3063">
            <v>11</v>
          </cell>
        </row>
        <row r="3064">
          <cell r="T3064">
            <v>11</v>
          </cell>
        </row>
        <row r="3065">
          <cell r="T3065">
            <v>11</v>
          </cell>
        </row>
        <row r="3066">
          <cell r="T3066">
            <v>11</v>
          </cell>
        </row>
        <row r="3067">
          <cell r="T3067">
            <v>11</v>
          </cell>
        </row>
        <row r="3068">
          <cell r="T3068">
            <v>11</v>
          </cell>
        </row>
        <row r="3069">
          <cell r="T3069">
            <v>11</v>
          </cell>
        </row>
        <row r="3070">
          <cell r="T3070">
            <v>11</v>
          </cell>
        </row>
        <row r="3071">
          <cell r="T3071">
            <v>11</v>
          </cell>
        </row>
        <row r="3072">
          <cell r="T3072">
            <v>11</v>
          </cell>
        </row>
        <row r="3073">
          <cell r="T3073">
            <v>11</v>
          </cell>
        </row>
        <row r="3074">
          <cell r="T3074">
            <v>11</v>
          </cell>
        </row>
        <row r="3075">
          <cell r="T3075">
            <v>11</v>
          </cell>
        </row>
        <row r="3076">
          <cell r="T3076">
            <v>11</v>
          </cell>
        </row>
        <row r="3077">
          <cell r="T3077">
            <v>11</v>
          </cell>
        </row>
        <row r="3078">
          <cell r="T3078">
            <v>11</v>
          </cell>
        </row>
        <row r="3079">
          <cell r="T3079">
            <v>11</v>
          </cell>
        </row>
        <row r="3080">
          <cell r="T3080">
            <v>11</v>
          </cell>
        </row>
        <row r="3081">
          <cell r="T3081">
            <v>11</v>
          </cell>
        </row>
        <row r="3082">
          <cell r="T3082">
            <v>11</v>
          </cell>
        </row>
        <row r="3083">
          <cell r="T3083">
            <v>11</v>
          </cell>
        </row>
        <row r="3084">
          <cell r="T3084">
            <v>11</v>
          </cell>
        </row>
        <row r="3085">
          <cell r="T3085">
            <v>11</v>
          </cell>
        </row>
        <row r="3086">
          <cell r="T3086">
            <v>11</v>
          </cell>
        </row>
        <row r="3087">
          <cell r="T3087">
            <v>11</v>
          </cell>
        </row>
        <row r="3088">
          <cell r="T3088">
            <v>11</v>
          </cell>
        </row>
        <row r="3089">
          <cell r="T3089">
            <v>11</v>
          </cell>
        </row>
        <row r="3090">
          <cell r="T3090">
            <v>11</v>
          </cell>
        </row>
        <row r="3091">
          <cell r="T3091">
            <v>11</v>
          </cell>
        </row>
        <row r="3092">
          <cell r="T3092">
            <v>11</v>
          </cell>
        </row>
        <row r="3093">
          <cell r="T3093">
            <v>11</v>
          </cell>
        </row>
        <row r="3094">
          <cell r="T3094">
            <v>11</v>
          </cell>
        </row>
        <row r="3095">
          <cell r="T3095">
            <v>11</v>
          </cell>
        </row>
        <row r="3096">
          <cell r="T3096">
            <v>11</v>
          </cell>
        </row>
        <row r="3097">
          <cell r="T3097">
            <v>11</v>
          </cell>
        </row>
        <row r="3098">
          <cell r="T3098">
            <v>11</v>
          </cell>
        </row>
        <row r="3099">
          <cell r="T3099">
            <v>11</v>
          </cell>
        </row>
        <row r="3100">
          <cell r="T3100">
            <v>11</v>
          </cell>
        </row>
        <row r="3101">
          <cell r="T3101">
            <v>11</v>
          </cell>
        </row>
        <row r="3102">
          <cell r="T3102">
            <v>11</v>
          </cell>
        </row>
        <row r="3103">
          <cell r="T3103">
            <v>11</v>
          </cell>
        </row>
        <row r="3104">
          <cell r="T3104">
            <v>11</v>
          </cell>
        </row>
        <row r="3105">
          <cell r="T3105">
            <v>11</v>
          </cell>
        </row>
        <row r="3106">
          <cell r="T3106">
            <v>11</v>
          </cell>
        </row>
        <row r="3107">
          <cell r="T3107">
            <v>11</v>
          </cell>
        </row>
        <row r="3108">
          <cell r="T3108">
            <v>11</v>
          </cell>
        </row>
        <row r="3109">
          <cell r="T3109">
            <v>11</v>
          </cell>
        </row>
        <row r="3110">
          <cell r="T3110">
            <v>11</v>
          </cell>
        </row>
        <row r="3111">
          <cell r="T3111">
            <v>11</v>
          </cell>
        </row>
        <row r="3112">
          <cell r="T3112">
            <v>11</v>
          </cell>
        </row>
        <row r="3113">
          <cell r="T3113">
            <v>11</v>
          </cell>
        </row>
        <row r="3114">
          <cell r="T3114">
            <v>11</v>
          </cell>
        </row>
        <row r="3115">
          <cell r="T3115">
            <v>11</v>
          </cell>
        </row>
        <row r="3116">
          <cell r="T3116">
            <v>11</v>
          </cell>
        </row>
        <row r="3117">
          <cell r="T3117">
            <v>11</v>
          </cell>
        </row>
        <row r="3118">
          <cell r="T3118">
            <v>11</v>
          </cell>
        </row>
        <row r="3119">
          <cell r="T3119">
            <v>11</v>
          </cell>
        </row>
        <row r="3120">
          <cell r="T3120">
            <v>11</v>
          </cell>
        </row>
        <row r="3121">
          <cell r="T3121">
            <v>11</v>
          </cell>
        </row>
        <row r="3122">
          <cell r="T3122">
            <v>11</v>
          </cell>
        </row>
        <row r="3123">
          <cell r="T3123">
            <v>11</v>
          </cell>
        </row>
        <row r="3124">
          <cell r="T3124">
            <v>11</v>
          </cell>
        </row>
        <row r="3125">
          <cell r="T3125">
            <v>11</v>
          </cell>
        </row>
        <row r="3126">
          <cell r="T3126">
            <v>11</v>
          </cell>
        </row>
        <row r="3127">
          <cell r="T3127">
            <v>11</v>
          </cell>
        </row>
        <row r="3128">
          <cell r="T3128">
            <v>11</v>
          </cell>
        </row>
        <row r="3129">
          <cell r="T3129">
            <v>11</v>
          </cell>
        </row>
        <row r="3130">
          <cell r="T3130">
            <v>11</v>
          </cell>
        </row>
        <row r="3131">
          <cell r="T3131">
            <v>11</v>
          </cell>
        </row>
        <row r="3132">
          <cell r="T3132">
            <v>11</v>
          </cell>
        </row>
        <row r="3133">
          <cell r="T3133">
            <v>11</v>
          </cell>
        </row>
        <row r="3134">
          <cell r="T3134">
            <v>11</v>
          </cell>
        </row>
        <row r="3135">
          <cell r="T3135">
            <v>11</v>
          </cell>
        </row>
        <row r="3136">
          <cell r="T3136">
            <v>11</v>
          </cell>
        </row>
        <row r="3137">
          <cell r="T3137">
            <v>11</v>
          </cell>
        </row>
        <row r="3138">
          <cell r="T3138">
            <v>11</v>
          </cell>
        </row>
        <row r="3139">
          <cell r="T3139">
            <v>11</v>
          </cell>
        </row>
        <row r="3140">
          <cell r="T3140">
            <v>11</v>
          </cell>
        </row>
        <row r="3141">
          <cell r="T3141">
            <v>11</v>
          </cell>
        </row>
        <row r="3142">
          <cell r="T3142">
            <v>11</v>
          </cell>
        </row>
        <row r="3143">
          <cell r="T3143">
            <v>11</v>
          </cell>
        </row>
        <row r="3144">
          <cell r="T3144">
            <v>11</v>
          </cell>
        </row>
        <row r="3145">
          <cell r="T3145">
            <v>11</v>
          </cell>
        </row>
        <row r="3146">
          <cell r="T3146">
            <v>11</v>
          </cell>
        </row>
        <row r="3147">
          <cell r="T3147">
            <v>11</v>
          </cell>
        </row>
        <row r="3148">
          <cell r="T3148">
            <v>11</v>
          </cell>
        </row>
        <row r="3149">
          <cell r="T3149">
            <v>11</v>
          </cell>
        </row>
        <row r="3150">
          <cell r="T3150">
            <v>11</v>
          </cell>
        </row>
        <row r="3151">
          <cell r="T3151">
            <v>11</v>
          </cell>
        </row>
        <row r="3152">
          <cell r="T3152">
            <v>11</v>
          </cell>
        </row>
        <row r="3153">
          <cell r="T3153">
            <v>11</v>
          </cell>
        </row>
        <row r="3154">
          <cell r="T3154">
            <v>11</v>
          </cell>
        </row>
        <row r="3155">
          <cell r="T3155">
            <v>11</v>
          </cell>
        </row>
        <row r="3156">
          <cell r="T3156">
            <v>11</v>
          </cell>
        </row>
        <row r="3157">
          <cell r="T3157">
            <v>11</v>
          </cell>
        </row>
        <row r="3158">
          <cell r="T3158">
            <v>11</v>
          </cell>
        </row>
        <row r="3159">
          <cell r="T3159">
            <v>11</v>
          </cell>
        </row>
        <row r="3160">
          <cell r="T3160">
            <v>11</v>
          </cell>
        </row>
        <row r="3161">
          <cell r="T3161">
            <v>11</v>
          </cell>
        </row>
        <row r="3162">
          <cell r="T3162">
            <v>11</v>
          </cell>
        </row>
        <row r="3163">
          <cell r="T3163">
            <v>11</v>
          </cell>
        </row>
        <row r="3164">
          <cell r="T3164">
            <v>11</v>
          </cell>
        </row>
        <row r="3165">
          <cell r="T3165">
            <v>11</v>
          </cell>
        </row>
        <row r="3166">
          <cell r="T3166">
            <v>11</v>
          </cell>
        </row>
        <row r="3167">
          <cell r="T3167">
            <v>11</v>
          </cell>
        </row>
        <row r="3168">
          <cell r="T3168">
            <v>11</v>
          </cell>
        </row>
        <row r="3169">
          <cell r="T3169">
            <v>11</v>
          </cell>
        </row>
        <row r="3170">
          <cell r="T3170">
            <v>11</v>
          </cell>
        </row>
        <row r="3171">
          <cell r="T3171">
            <v>11</v>
          </cell>
        </row>
        <row r="3172">
          <cell r="T3172">
            <v>11</v>
          </cell>
        </row>
        <row r="3173">
          <cell r="T3173">
            <v>11</v>
          </cell>
        </row>
        <row r="3174">
          <cell r="T3174">
            <v>11</v>
          </cell>
        </row>
        <row r="3175">
          <cell r="T3175">
            <v>11</v>
          </cell>
        </row>
        <row r="3176">
          <cell r="T3176">
            <v>11</v>
          </cell>
        </row>
        <row r="3177">
          <cell r="T3177">
            <v>11</v>
          </cell>
        </row>
        <row r="3178">
          <cell r="T3178">
            <v>11</v>
          </cell>
        </row>
        <row r="3179">
          <cell r="T3179">
            <v>11</v>
          </cell>
        </row>
        <row r="3180">
          <cell r="T3180">
            <v>11</v>
          </cell>
        </row>
        <row r="3181">
          <cell r="T3181">
            <v>11</v>
          </cell>
        </row>
        <row r="3182">
          <cell r="T3182">
            <v>11</v>
          </cell>
        </row>
        <row r="3183">
          <cell r="T3183">
            <v>11</v>
          </cell>
        </row>
        <row r="3184">
          <cell r="T3184">
            <v>11</v>
          </cell>
        </row>
        <row r="3185">
          <cell r="T3185">
            <v>11</v>
          </cell>
        </row>
        <row r="3186">
          <cell r="T3186">
            <v>11</v>
          </cell>
        </row>
        <row r="3187">
          <cell r="T3187">
            <v>11</v>
          </cell>
        </row>
        <row r="3188">
          <cell r="T3188">
            <v>11</v>
          </cell>
        </row>
        <row r="3189">
          <cell r="T3189">
            <v>11</v>
          </cell>
        </row>
        <row r="3190">
          <cell r="T3190">
            <v>11</v>
          </cell>
        </row>
        <row r="3191">
          <cell r="T3191">
            <v>11</v>
          </cell>
        </row>
        <row r="3192">
          <cell r="T3192">
            <v>11</v>
          </cell>
        </row>
        <row r="3193">
          <cell r="T3193">
            <v>11</v>
          </cell>
        </row>
        <row r="3194">
          <cell r="T3194">
            <v>11</v>
          </cell>
        </row>
        <row r="3195">
          <cell r="T3195">
            <v>11</v>
          </cell>
        </row>
        <row r="3196">
          <cell r="T3196">
            <v>11</v>
          </cell>
        </row>
        <row r="3197">
          <cell r="T3197">
            <v>11</v>
          </cell>
        </row>
        <row r="3198">
          <cell r="T3198">
            <v>11</v>
          </cell>
        </row>
        <row r="3199">
          <cell r="T3199">
            <v>11</v>
          </cell>
        </row>
        <row r="3200">
          <cell r="T3200">
            <v>11</v>
          </cell>
        </row>
        <row r="3201">
          <cell r="T3201">
            <v>11</v>
          </cell>
        </row>
        <row r="3202">
          <cell r="T3202">
            <v>11</v>
          </cell>
        </row>
        <row r="3203">
          <cell r="T3203">
            <v>11</v>
          </cell>
        </row>
        <row r="3204">
          <cell r="T3204">
            <v>11</v>
          </cell>
        </row>
        <row r="3205">
          <cell r="T3205">
            <v>11</v>
          </cell>
        </row>
        <row r="3206">
          <cell r="T3206">
            <v>11</v>
          </cell>
        </row>
        <row r="3207">
          <cell r="T3207">
            <v>11</v>
          </cell>
        </row>
        <row r="3208">
          <cell r="T3208">
            <v>11</v>
          </cell>
        </row>
        <row r="3209">
          <cell r="T3209">
            <v>11</v>
          </cell>
        </row>
        <row r="3210">
          <cell r="T3210">
            <v>11</v>
          </cell>
        </row>
        <row r="3211">
          <cell r="T3211">
            <v>11</v>
          </cell>
        </row>
        <row r="3212">
          <cell r="T3212">
            <v>11</v>
          </cell>
        </row>
        <row r="3213">
          <cell r="T3213">
            <v>11</v>
          </cell>
        </row>
        <row r="3214">
          <cell r="T3214">
            <v>11</v>
          </cell>
        </row>
        <row r="3215">
          <cell r="T3215">
            <v>11</v>
          </cell>
        </row>
        <row r="3216">
          <cell r="T3216">
            <v>11</v>
          </cell>
        </row>
        <row r="3217">
          <cell r="T3217">
            <v>11</v>
          </cell>
        </row>
        <row r="3218">
          <cell r="T3218">
            <v>11</v>
          </cell>
        </row>
        <row r="3219">
          <cell r="T3219">
            <v>11</v>
          </cell>
        </row>
        <row r="3220">
          <cell r="T3220">
            <v>11</v>
          </cell>
        </row>
        <row r="3221">
          <cell r="T3221">
            <v>11</v>
          </cell>
        </row>
        <row r="3222">
          <cell r="T3222">
            <v>11</v>
          </cell>
        </row>
        <row r="3223">
          <cell r="T3223">
            <v>11</v>
          </cell>
        </row>
        <row r="3224">
          <cell r="T3224">
            <v>11</v>
          </cell>
        </row>
        <row r="3225">
          <cell r="T3225">
            <v>11</v>
          </cell>
        </row>
        <row r="3226">
          <cell r="T3226">
            <v>11</v>
          </cell>
        </row>
        <row r="3227">
          <cell r="T3227">
            <v>11</v>
          </cell>
        </row>
        <row r="3228">
          <cell r="T3228">
            <v>11</v>
          </cell>
        </row>
        <row r="3229">
          <cell r="T3229">
            <v>11</v>
          </cell>
        </row>
        <row r="3230">
          <cell r="T3230">
            <v>11</v>
          </cell>
        </row>
        <row r="3231">
          <cell r="T3231">
            <v>11</v>
          </cell>
        </row>
        <row r="3232">
          <cell r="T3232">
            <v>11</v>
          </cell>
        </row>
        <row r="3233">
          <cell r="T3233">
            <v>11</v>
          </cell>
        </row>
        <row r="3234">
          <cell r="T3234">
            <v>11</v>
          </cell>
        </row>
        <row r="3235">
          <cell r="T3235">
            <v>11</v>
          </cell>
        </row>
        <row r="3236">
          <cell r="T3236">
            <v>11</v>
          </cell>
        </row>
        <row r="3237">
          <cell r="T3237">
            <v>11</v>
          </cell>
        </row>
        <row r="3238">
          <cell r="T3238">
            <v>11</v>
          </cell>
        </row>
        <row r="3239">
          <cell r="T3239">
            <v>11</v>
          </cell>
        </row>
        <row r="3240">
          <cell r="T3240">
            <v>11</v>
          </cell>
        </row>
        <row r="3241">
          <cell r="T3241">
            <v>11</v>
          </cell>
        </row>
        <row r="3242">
          <cell r="T3242">
            <v>11</v>
          </cell>
        </row>
        <row r="3243">
          <cell r="T3243">
            <v>11</v>
          </cell>
        </row>
        <row r="3244">
          <cell r="T3244">
            <v>11</v>
          </cell>
        </row>
        <row r="3245">
          <cell r="T3245">
            <v>11</v>
          </cell>
        </row>
        <row r="3246">
          <cell r="T3246">
            <v>11</v>
          </cell>
        </row>
        <row r="3247">
          <cell r="T3247">
            <v>11</v>
          </cell>
        </row>
        <row r="3248">
          <cell r="T3248">
            <v>11</v>
          </cell>
        </row>
        <row r="3249">
          <cell r="T3249">
            <v>11</v>
          </cell>
        </row>
        <row r="3250">
          <cell r="T3250">
            <v>11</v>
          </cell>
        </row>
        <row r="3251">
          <cell r="T3251">
            <v>11</v>
          </cell>
        </row>
        <row r="3252">
          <cell r="T3252">
            <v>11</v>
          </cell>
        </row>
        <row r="3253">
          <cell r="T3253">
            <v>11</v>
          </cell>
        </row>
        <row r="3254">
          <cell r="T3254">
            <v>11</v>
          </cell>
        </row>
        <row r="3255">
          <cell r="T3255">
            <v>11</v>
          </cell>
        </row>
        <row r="3256">
          <cell r="T3256">
            <v>11</v>
          </cell>
        </row>
        <row r="3257">
          <cell r="T3257">
            <v>11</v>
          </cell>
        </row>
        <row r="3258">
          <cell r="T3258">
            <v>11</v>
          </cell>
        </row>
        <row r="3259">
          <cell r="T3259">
            <v>11</v>
          </cell>
        </row>
        <row r="3260">
          <cell r="T3260">
            <v>11</v>
          </cell>
        </row>
        <row r="3261">
          <cell r="T3261">
            <v>11</v>
          </cell>
        </row>
        <row r="3262">
          <cell r="T3262">
            <v>11</v>
          </cell>
        </row>
        <row r="3263">
          <cell r="T3263">
            <v>11</v>
          </cell>
        </row>
        <row r="3264">
          <cell r="T3264">
            <v>11</v>
          </cell>
        </row>
        <row r="3265">
          <cell r="T3265">
            <v>11</v>
          </cell>
        </row>
        <row r="3266">
          <cell r="T3266">
            <v>11</v>
          </cell>
        </row>
        <row r="3267">
          <cell r="T3267">
            <v>11</v>
          </cell>
        </row>
        <row r="3268">
          <cell r="T3268">
            <v>11</v>
          </cell>
        </row>
        <row r="3269">
          <cell r="T3269">
            <v>11</v>
          </cell>
        </row>
        <row r="3270">
          <cell r="T3270">
            <v>11</v>
          </cell>
        </row>
        <row r="3271">
          <cell r="T3271">
            <v>11</v>
          </cell>
        </row>
        <row r="3272">
          <cell r="T3272">
            <v>11</v>
          </cell>
        </row>
        <row r="3273">
          <cell r="T3273">
            <v>11</v>
          </cell>
        </row>
        <row r="3274">
          <cell r="T3274">
            <v>11</v>
          </cell>
        </row>
        <row r="3275">
          <cell r="T3275">
            <v>11</v>
          </cell>
        </row>
        <row r="3276">
          <cell r="T3276">
            <v>11</v>
          </cell>
        </row>
        <row r="3277">
          <cell r="T3277">
            <v>11</v>
          </cell>
        </row>
        <row r="3278">
          <cell r="T3278">
            <v>11</v>
          </cell>
        </row>
        <row r="3279">
          <cell r="T3279">
            <v>11</v>
          </cell>
        </row>
        <row r="3280">
          <cell r="T3280">
            <v>11</v>
          </cell>
        </row>
        <row r="3281">
          <cell r="T3281">
            <v>11</v>
          </cell>
        </row>
        <row r="3282">
          <cell r="T3282">
            <v>11</v>
          </cell>
        </row>
        <row r="3283">
          <cell r="T3283">
            <v>11</v>
          </cell>
        </row>
        <row r="3284">
          <cell r="T3284">
            <v>11</v>
          </cell>
        </row>
        <row r="3285">
          <cell r="T3285">
            <v>11</v>
          </cell>
        </row>
        <row r="3286">
          <cell r="T3286">
            <v>11</v>
          </cell>
        </row>
        <row r="3287">
          <cell r="T3287">
            <v>11</v>
          </cell>
        </row>
        <row r="3288">
          <cell r="T3288">
            <v>11</v>
          </cell>
        </row>
        <row r="3289">
          <cell r="T3289">
            <v>11</v>
          </cell>
        </row>
        <row r="3290">
          <cell r="T3290">
            <v>11</v>
          </cell>
        </row>
        <row r="3291">
          <cell r="T3291">
            <v>11</v>
          </cell>
        </row>
        <row r="3292">
          <cell r="T3292">
            <v>11</v>
          </cell>
        </row>
        <row r="3293">
          <cell r="T3293">
            <v>11</v>
          </cell>
        </row>
        <row r="3294">
          <cell r="T3294">
            <v>11</v>
          </cell>
        </row>
        <row r="3295">
          <cell r="T3295">
            <v>11</v>
          </cell>
        </row>
        <row r="3296">
          <cell r="T3296">
            <v>11</v>
          </cell>
        </row>
        <row r="3297">
          <cell r="T3297">
            <v>11</v>
          </cell>
        </row>
        <row r="3298">
          <cell r="T3298">
            <v>11</v>
          </cell>
        </row>
        <row r="3299">
          <cell r="T3299">
            <v>11</v>
          </cell>
        </row>
        <row r="3300">
          <cell r="T3300">
            <v>11</v>
          </cell>
        </row>
        <row r="3301">
          <cell r="T3301">
            <v>11</v>
          </cell>
        </row>
        <row r="3302">
          <cell r="T3302">
            <v>11</v>
          </cell>
        </row>
        <row r="3303">
          <cell r="T3303">
            <v>11</v>
          </cell>
        </row>
        <row r="3304">
          <cell r="T3304">
            <v>11</v>
          </cell>
        </row>
        <row r="3305">
          <cell r="T3305">
            <v>11</v>
          </cell>
        </row>
        <row r="3306">
          <cell r="T3306">
            <v>11</v>
          </cell>
        </row>
        <row r="3307">
          <cell r="T3307">
            <v>11</v>
          </cell>
        </row>
        <row r="3308">
          <cell r="T3308">
            <v>11</v>
          </cell>
        </row>
        <row r="3309">
          <cell r="T3309">
            <v>11</v>
          </cell>
        </row>
        <row r="3310">
          <cell r="T3310">
            <v>11</v>
          </cell>
        </row>
        <row r="3311">
          <cell r="T3311">
            <v>11</v>
          </cell>
        </row>
        <row r="3312">
          <cell r="T3312">
            <v>11</v>
          </cell>
        </row>
        <row r="3313">
          <cell r="T3313">
            <v>11</v>
          </cell>
        </row>
        <row r="3314">
          <cell r="T3314">
            <v>11</v>
          </cell>
        </row>
        <row r="3315">
          <cell r="T3315">
            <v>11</v>
          </cell>
        </row>
        <row r="3316">
          <cell r="T3316">
            <v>11</v>
          </cell>
        </row>
        <row r="3317">
          <cell r="T3317">
            <v>11</v>
          </cell>
        </row>
        <row r="3318">
          <cell r="T3318">
            <v>11</v>
          </cell>
        </row>
        <row r="3319">
          <cell r="T3319">
            <v>11</v>
          </cell>
        </row>
        <row r="3320">
          <cell r="T3320">
            <v>11</v>
          </cell>
        </row>
        <row r="3321">
          <cell r="T3321">
            <v>11</v>
          </cell>
        </row>
        <row r="3322">
          <cell r="T3322">
            <v>11</v>
          </cell>
        </row>
        <row r="3323">
          <cell r="T3323">
            <v>11</v>
          </cell>
        </row>
        <row r="3324">
          <cell r="T3324">
            <v>11</v>
          </cell>
        </row>
        <row r="3325">
          <cell r="T3325">
            <v>11</v>
          </cell>
        </row>
        <row r="3326">
          <cell r="T3326">
            <v>11</v>
          </cell>
        </row>
        <row r="3327">
          <cell r="T3327">
            <v>11</v>
          </cell>
        </row>
        <row r="3328">
          <cell r="T3328">
            <v>11</v>
          </cell>
        </row>
        <row r="3329">
          <cell r="T3329">
            <v>11</v>
          </cell>
        </row>
        <row r="3330">
          <cell r="T3330">
            <v>11</v>
          </cell>
        </row>
        <row r="3331">
          <cell r="T3331">
            <v>11</v>
          </cell>
        </row>
        <row r="3332">
          <cell r="T3332">
            <v>11</v>
          </cell>
        </row>
        <row r="3333">
          <cell r="T3333">
            <v>11</v>
          </cell>
        </row>
        <row r="3334">
          <cell r="T3334">
            <v>11</v>
          </cell>
        </row>
        <row r="3335">
          <cell r="T3335">
            <v>11</v>
          </cell>
        </row>
        <row r="3336">
          <cell r="T3336">
            <v>11</v>
          </cell>
        </row>
        <row r="3337">
          <cell r="T3337">
            <v>11</v>
          </cell>
        </row>
        <row r="3338">
          <cell r="T3338">
            <v>11</v>
          </cell>
        </row>
        <row r="3339">
          <cell r="T3339">
            <v>11</v>
          </cell>
        </row>
        <row r="3340">
          <cell r="T3340">
            <v>11</v>
          </cell>
        </row>
        <row r="3341">
          <cell r="T3341">
            <v>11</v>
          </cell>
        </row>
        <row r="3342">
          <cell r="T3342">
            <v>11</v>
          </cell>
        </row>
        <row r="3343">
          <cell r="T3343">
            <v>11</v>
          </cell>
        </row>
        <row r="3344">
          <cell r="T3344">
            <v>11</v>
          </cell>
        </row>
        <row r="3345">
          <cell r="T3345">
            <v>11</v>
          </cell>
        </row>
        <row r="3346">
          <cell r="T3346">
            <v>11</v>
          </cell>
        </row>
        <row r="3347">
          <cell r="T3347">
            <v>11</v>
          </cell>
        </row>
        <row r="3348">
          <cell r="T3348">
            <v>11</v>
          </cell>
        </row>
        <row r="3349">
          <cell r="T3349">
            <v>11</v>
          </cell>
        </row>
        <row r="3350">
          <cell r="T3350">
            <v>11</v>
          </cell>
        </row>
        <row r="3351">
          <cell r="T3351">
            <v>11</v>
          </cell>
        </row>
        <row r="3352">
          <cell r="T3352">
            <v>11</v>
          </cell>
        </row>
        <row r="3353">
          <cell r="T3353">
            <v>11</v>
          </cell>
        </row>
        <row r="3354">
          <cell r="T3354">
            <v>11</v>
          </cell>
        </row>
        <row r="3355">
          <cell r="T3355">
            <v>11</v>
          </cell>
        </row>
        <row r="3356">
          <cell r="T3356">
            <v>11</v>
          </cell>
        </row>
        <row r="3357">
          <cell r="T3357">
            <v>11</v>
          </cell>
        </row>
        <row r="3358">
          <cell r="T3358">
            <v>11</v>
          </cell>
        </row>
        <row r="3359">
          <cell r="T3359">
            <v>11</v>
          </cell>
        </row>
        <row r="3360">
          <cell r="T3360">
            <v>11</v>
          </cell>
        </row>
        <row r="3361">
          <cell r="T3361">
            <v>11</v>
          </cell>
        </row>
        <row r="3362">
          <cell r="T3362">
            <v>11</v>
          </cell>
        </row>
        <row r="3363">
          <cell r="T3363">
            <v>11</v>
          </cell>
        </row>
        <row r="3364">
          <cell r="T3364">
            <v>11</v>
          </cell>
        </row>
        <row r="3365">
          <cell r="T3365">
            <v>11</v>
          </cell>
        </row>
        <row r="3366">
          <cell r="T3366">
            <v>11</v>
          </cell>
        </row>
        <row r="3367">
          <cell r="T3367">
            <v>11</v>
          </cell>
        </row>
        <row r="3368">
          <cell r="T3368">
            <v>11</v>
          </cell>
        </row>
        <row r="3369">
          <cell r="T3369">
            <v>11</v>
          </cell>
        </row>
        <row r="3370">
          <cell r="T3370">
            <v>11</v>
          </cell>
        </row>
        <row r="3371">
          <cell r="T3371">
            <v>11</v>
          </cell>
        </row>
        <row r="3372">
          <cell r="T3372">
            <v>11</v>
          </cell>
        </row>
        <row r="3373">
          <cell r="T3373">
            <v>11</v>
          </cell>
        </row>
        <row r="3374">
          <cell r="T3374">
            <v>11</v>
          </cell>
        </row>
        <row r="3375">
          <cell r="T3375">
            <v>11</v>
          </cell>
        </row>
        <row r="3376">
          <cell r="T3376">
            <v>11</v>
          </cell>
        </row>
        <row r="3377">
          <cell r="T3377">
            <v>11</v>
          </cell>
        </row>
        <row r="3378">
          <cell r="T3378">
            <v>11</v>
          </cell>
        </row>
        <row r="3379">
          <cell r="T3379">
            <v>11</v>
          </cell>
        </row>
        <row r="3380">
          <cell r="T3380">
            <v>11</v>
          </cell>
        </row>
        <row r="3381">
          <cell r="T3381">
            <v>11</v>
          </cell>
        </row>
        <row r="3382">
          <cell r="T3382">
            <v>11</v>
          </cell>
        </row>
        <row r="3383">
          <cell r="T3383">
            <v>11</v>
          </cell>
        </row>
        <row r="3384">
          <cell r="T3384">
            <v>11</v>
          </cell>
        </row>
        <row r="3385">
          <cell r="T3385">
            <v>11</v>
          </cell>
        </row>
        <row r="3386">
          <cell r="T3386">
            <v>11</v>
          </cell>
        </row>
        <row r="3387">
          <cell r="T3387">
            <v>11</v>
          </cell>
        </row>
        <row r="3388">
          <cell r="T3388">
            <v>11</v>
          </cell>
        </row>
        <row r="3389">
          <cell r="T3389">
            <v>11</v>
          </cell>
        </row>
        <row r="3390">
          <cell r="T3390">
            <v>11</v>
          </cell>
        </row>
        <row r="3391">
          <cell r="T3391">
            <v>11</v>
          </cell>
        </row>
        <row r="3392">
          <cell r="T3392">
            <v>11</v>
          </cell>
        </row>
        <row r="3393">
          <cell r="T3393">
            <v>11</v>
          </cell>
        </row>
        <row r="3394">
          <cell r="T3394">
            <v>11</v>
          </cell>
        </row>
        <row r="3395">
          <cell r="T3395">
            <v>11</v>
          </cell>
        </row>
        <row r="3396">
          <cell r="T3396">
            <v>11</v>
          </cell>
        </row>
        <row r="3397">
          <cell r="T3397">
            <v>11</v>
          </cell>
        </row>
        <row r="3398">
          <cell r="T3398">
            <v>11</v>
          </cell>
        </row>
        <row r="3399">
          <cell r="T3399">
            <v>11</v>
          </cell>
        </row>
        <row r="3400">
          <cell r="T3400">
            <v>11</v>
          </cell>
        </row>
        <row r="3401">
          <cell r="T3401">
            <v>11</v>
          </cell>
        </row>
        <row r="3402">
          <cell r="T3402">
            <v>11</v>
          </cell>
        </row>
        <row r="3403">
          <cell r="T3403">
            <v>11</v>
          </cell>
        </row>
        <row r="3404">
          <cell r="T3404">
            <v>11</v>
          </cell>
        </row>
        <row r="3405">
          <cell r="T3405">
            <v>11</v>
          </cell>
        </row>
        <row r="3406">
          <cell r="T3406">
            <v>11</v>
          </cell>
        </row>
        <row r="3407">
          <cell r="T3407">
            <v>11</v>
          </cell>
        </row>
        <row r="3408">
          <cell r="T3408">
            <v>11</v>
          </cell>
        </row>
        <row r="3409">
          <cell r="T3409">
            <v>11</v>
          </cell>
        </row>
        <row r="3410">
          <cell r="T3410">
            <v>11</v>
          </cell>
        </row>
        <row r="3411">
          <cell r="T3411">
            <v>11</v>
          </cell>
        </row>
        <row r="3412">
          <cell r="T3412">
            <v>11</v>
          </cell>
        </row>
        <row r="3413">
          <cell r="T3413">
            <v>11</v>
          </cell>
        </row>
        <row r="3414">
          <cell r="T3414">
            <v>11</v>
          </cell>
        </row>
        <row r="3415">
          <cell r="T3415">
            <v>11</v>
          </cell>
        </row>
        <row r="3416">
          <cell r="T3416">
            <v>11</v>
          </cell>
        </row>
        <row r="3417">
          <cell r="T3417">
            <v>11</v>
          </cell>
        </row>
        <row r="3418">
          <cell r="T3418">
            <v>11</v>
          </cell>
        </row>
        <row r="3419">
          <cell r="T3419">
            <v>11</v>
          </cell>
        </row>
        <row r="3420">
          <cell r="T3420">
            <v>11</v>
          </cell>
        </row>
        <row r="3421">
          <cell r="T3421">
            <v>11</v>
          </cell>
        </row>
        <row r="3422">
          <cell r="T3422">
            <v>11</v>
          </cell>
        </row>
        <row r="3423">
          <cell r="T3423">
            <v>11</v>
          </cell>
        </row>
        <row r="3424">
          <cell r="T3424">
            <v>11</v>
          </cell>
        </row>
        <row r="3425">
          <cell r="T3425">
            <v>11</v>
          </cell>
        </row>
        <row r="3426">
          <cell r="T3426">
            <v>11</v>
          </cell>
        </row>
        <row r="3427">
          <cell r="T3427">
            <v>11</v>
          </cell>
        </row>
        <row r="3428">
          <cell r="T3428">
            <v>11</v>
          </cell>
        </row>
        <row r="3429">
          <cell r="T3429">
            <v>11</v>
          </cell>
        </row>
        <row r="3430">
          <cell r="T3430">
            <v>11</v>
          </cell>
        </row>
        <row r="3431">
          <cell r="T3431">
            <v>11</v>
          </cell>
        </row>
        <row r="3432">
          <cell r="T3432">
            <v>11</v>
          </cell>
        </row>
        <row r="3433">
          <cell r="T3433">
            <v>11</v>
          </cell>
        </row>
        <row r="3434">
          <cell r="T3434">
            <v>11</v>
          </cell>
        </row>
        <row r="3435">
          <cell r="T3435">
            <v>11</v>
          </cell>
        </row>
        <row r="3436">
          <cell r="T3436">
            <v>11</v>
          </cell>
        </row>
        <row r="3437">
          <cell r="T3437">
            <v>11</v>
          </cell>
        </row>
        <row r="3438">
          <cell r="T3438">
            <v>11</v>
          </cell>
        </row>
        <row r="3439">
          <cell r="T3439">
            <v>11</v>
          </cell>
        </row>
        <row r="3440">
          <cell r="T3440">
            <v>11</v>
          </cell>
        </row>
        <row r="3441">
          <cell r="T3441">
            <v>11</v>
          </cell>
        </row>
        <row r="3442">
          <cell r="T3442">
            <v>11</v>
          </cell>
        </row>
        <row r="3443">
          <cell r="T3443">
            <v>11</v>
          </cell>
        </row>
        <row r="3444">
          <cell r="T3444">
            <v>11</v>
          </cell>
        </row>
        <row r="3445">
          <cell r="T3445">
            <v>11</v>
          </cell>
        </row>
        <row r="3446">
          <cell r="T3446">
            <v>11</v>
          </cell>
        </row>
        <row r="3447">
          <cell r="T3447">
            <v>11</v>
          </cell>
        </row>
        <row r="3448">
          <cell r="T3448">
            <v>11</v>
          </cell>
        </row>
        <row r="3449">
          <cell r="T3449">
            <v>11</v>
          </cell>
        </row>
        <row r="3450">
          <cell r="T3450">
            <v>11</v>
          </cell>
        </row>
        <row r="3451">
          <cell r="T3451">
            <v>11</v>
          </cell>
        </row>
        <row r="3452">
          <cell r="T3452">
            <v>11</v>
          </cell>
        </row>
        <row r="3453">
          <cell r="T3453">
            <v>11</v>
          </cell>
        </row>
        <row r="3454">
          <cell r="T3454">
            <v>11</v>
          </cell>
        </row>
        <row r="3455">
          <cell r="T3455">
            <v>11</v>
          </cell>
        </row>
        <row r="3456">
          <cell r="T3456">
            <v>11</v>
          </cell>
        </row>
        <row r="3457">
          <cell r="T3457">
            <v>11</v>
          </cell>
        </row>
        <row r="3458">
          <cell r="T3458">
            <v>11</v>
          </cell>
        </row>
        <row r="3459">
          <cell r="T3459">
            <v>11</v>
          </cell>
        </row>
        <row r="3460">
          <cell r="T3460">
            <v>11</v>
          </cell>
        </row>
        <row r="3461">
          <cell r="T3461">
            <v>11</v>
          </cell>
        </row>
        <row r="3462">
          <cell r="T3462">
            <v>11</v>
          </cell>
        </row>
        <row r="3463">
          <cell r="T3463">
            <v>11</v>
          </cell>
        </row>
        <row r="3464">
          <cell r="T3464">
            <v>11</v>
          </cell>
        </row>
        <row r="3465">
          <cell r="T3465">
            <v>11</v>
          </cell>
        </row>
        <row r="3466">
          <cell r="T3466">
            <v>11</v>
          </cell>
        </row>
        <row r="3467">
          <cell r="T3467">
            <v>11</v>
          </cell>
        </row>
        <row r="3468">
          <cell r="T3468">
            <v>11</v>
          </cell>
        </row>
        <row r="3469">
          <cell r="T3469">
            <v>11</v>
          </cell>
        </row>
        <row r="3470">
          <cell r="T3470">
            <v>11</v>
          </cell>
        </row>
        <row r="3471">
          <cell r="T3471">
            <v>11</v>
          </cell>
        </row>
        <row r="3472">
          <cell r="T3472">
            <v>11</v>
          </cell>
        </row>
        <row r="3473">
          <cell r="T3473">
            <v>11</v>
          </cell>
        </row>
        <row r="3474">
          <cell r="T3474">
            <v>11</v>
          </cell>
        </row>
        <row r="3475">
          <cell r="T3475">
            <v>11</v>
          </cell>
        </row>
        <row r="3476">
          <cell r="T3476">
            <v>11</v>
          </cell>
        </row>
        <row r="3477">
          <cell r="T3477">
            <v>11</v>
          </cell>
        </row>
        <row r="3478">
          <cell r="T3478">
            <v>11</v>
          </cell>
        </row>
        <row r="3479">
          <cell r="T3479">
            <v>11</v>
          </cell>
        </row>
        <row r="3480">
          <cell r="T3480">
            <v>11</v>
          </cell>
        </row>
        <row r="3481">
          <cell r="T3481">
            <v>11</v>
          </cell>
        </row>
        <row r="3482">
          <cell r="T3482">
            <v>11</v>
          </cell>
        </row>
        <row r="3483">
          <cell r="T3483">
            <v>11</v>
          </cell>
        </row>
        <row r="3484">
          <cell r="T3484">
            <v>11</v>
          </cell>
        </row>
        <row r="3485">
          <cell r="T3485">
            <v>11</v>
          </cell>
        </row>
        <row r="3486">
          <cell r="T3486">
            <v>11</v>
          </cell>
        </row>
        <row r="3487">
          <cell r="T3487">
            <v>11</v>
          </cell>
        </row>
        <row r="3488">
          <cell r="T3488">
            <v>11</v>
          </cell>
        </row>
        <row r="3489">
          <cell r="T3489">
            <v>11</v>
          </cell>
        </row>
        <row r="3490">
          <cell r="T3490">
            <v>11</v>
          </cell>
        </row>
        <row r="3491">
          <cell r="T3491">
            <v>11</v>
          </cell>
        </row>
        <row r="3492">
          <cell r="T3492">
            <v>11</v>
          </cell>
        </row>
        <row r="3493">
          <cell r="T3493">
            <v>11</v>
          </cell>
        </row>
        <row r="3494">
          <cell r="T3494">
            <v>11</v>
          </cell>
        </row>
        <row r="3495">
          <cell r="T3495">
            <v>11</v>
          </cell>
        </row>
        <row r="3496">
          <cell r="T3496">
            <v>11</v>
          </cell>
        </row>
        <row r="3497">
          <cell r="T3497">
            <v>11</v>
          </cell>
        </row>
        <row r="3498">
          <cell r="T3498">
            <v>11</v>
          </cell>
        </row>
        <row r="3499">
          <cell r="T3499">
            <v>11</v>
          </cell>
        </row>
        <row r="3500">
          <cell r="T3500">
            <v>11</v>
          </cell>
        </row>
        <row r="3501">
          <cell r="T3501">
            <v>11</v>
          </cell>
        </row>
        <row r="3502">
          <cell r="T3502">
            <v>11</v>
          </cell>
        </row>
        <row r="3503">
          <cell r="T3503">
            <v>11</v>
          </cell>
        </row>
        <row r="3504">
          <cell r="T3504">
            <v>11</v>
          </cell>
        </row>
        <row r="3505">
          <cell r="T3505">
            <v>11</v>
          </cell>
        </row>
        <row r="3506">
          <cell r="T3506">
            <v>11</v>
          </cell>
        </row>
        <row r="3507">
          <cell r="T3507">
            <v>11</v>
          </cell>
        </row>
        <row r="3508">
          <cell r="T3508">
            <v>11</v>
          </cell>
        </row>
        <row r="3509">
          <cell r="T3509">
            <v>11</v>
          </cell>
        </row>
        <row r="3510">
          <cell r="T3510">
            <v>11</v>
          </cell>
        </row>
        <row r="3511">
          <cell r="T3511">
            <v>11</v>
          </cell>
        </row>
        <row r="3512">
          <cell r="T3512">
            <v>11</v>
          </cell>
        </row>
        <row r="3513">
          <cell r="T3513">
            <v>11</v>
          </cell>
        </row>
        <row r="3514">
          <cell r="T3514">
            <v>11</v>
          </cell>
        </row>
        <row r="3515">
          <cell r="T3515">
            <v>11</v>
          </cell>
        </row>
        <row r="3516">
          <cell r="T3516">
            <v>11</v>
          </cell>
        </row>
        <row r="3517">
          <cell r="T3517">
            <v>11</v>
          </cell>
        </row>
        <row r="3518">
          <cell r="T3518">
            <v>11</v>
          </cell>
        </row>
        <row r="3519">
          <cell r="T3519">
            <v>11</v>
          </cell>
        </row>
        <row r="3520">
          <cell r="T3520">
            <v>11</v>
          </cell>
        </row>
        <row r="3521">
          <cell r="T3521">
            <v>11</v>
          </cell>
        </row>
        <row r="3522">
          <cell r="T3522">
            <v>11</v>
          </cell>
        </row>
        <row r="3523">
          <cell r="T3523">
            <v>11</v>
          </cell>
        </row>
        <row r="3524">
          <cell r="T3524">
            <v>11</v>
          </cell>
        </row>
        <row r="3525">
          <cell r="T3525">
            <v>11</v>
          </cell>
        </row>
        <row r="3526">
          <cell r="T3526">
            <v>11</v>
          </cell>
        </row>
        <row r="3527">
          <cell r="T3527">
            <v>11</v>
          </cell>
        </row>
        <row r="3528">
          <cell r="T3528">
            <v>11</v>
          </cell>
        </row>
        <row r="3529">
          <cell r="T3529">
            <v>11</v>
          </cell>
        </row>
        <row r="3530">
          <cell r="T3530">
            <v>11</v>
          </cell>
        </row>
        <row r="3531">
          <cell r="T3531">
            <v>11</v>
          </cell>
        </row>
        <row r="3532">
          <cell r="T3532">
            <v>11</v>
          </cell>
        </row>
        <row r="3533">
          <cell r="T3533">
            <v>11</v>
          </cell>
        </row>
        <row r="3534">
          <cell r="T3534">
            <v>11</v>
          </cell>
        </row>
        <row r="3535">
          <cell r="T3535">
            <v>11</v>
          </cell>
        </row>
        <row r="3536">
          <cell r="T3536">
            <v>11</v>
          </cell>
        </row>
        <row r="3537">
          <cell r="T3537">
            <v>11</v>
          </cell>
        </row>
        <row r="3538">
          <cell r="T3538">
            <v>11</v>
          </cell>
        </row>
        <row r="3539">
          <cell r="T3539">
            <v>11</v>
          </cell>
        </row>
        <row r="3540">
          <cell r="T3540">
            <v>11</v>
          </cell>
        </row>
        <row r="3541">
          <cell r="T3541">
            <v>11</v>
          </cell>
        </row>
        <row r="3542">
          <cell r="T3542">
            <v>11</v>
          </cell>
        </row>
        <row r="3543">
          <cell r="T3543">
            <v>11</v>
          </cell>
        </row>
        <row r="3544">
          <cell r="T3544">
            <v>11</v>
          </cell>
        </row>
        <row r="3545">
          <cell r="T3545">
            <v>11</v>
          </cell>
        </row>
        <row r="3546">
          <cell r="T3546">
            <v>11</v>
          </cell>
        </row>
        <row r="3547">
          <cell r="T3547">
            <v>11</v>
          </cell>
        </row>
        <row r="3548">
          <cell r="T3548">
            <v>11</v>
          </cell>
        </row>
        <row r="3549">
          <cell r="T3549">
            <v>11</v>
          </cell>
        </row>
        <row r="3550">
          <cell r="T3550">
            <v>11</v>
          </cell>
        </row>
        <row r="3551">
          <cell r="T3551">
            <v>11</v>
          </cell>
        </row>
        <row r="3552">
          <cell r="T3552">
            <v>11</v>
          </cell>
        </row>
        <row r="3553">
          <cell r="T3553">
            <v>11</v>
          </cell>
        </row>
        <row r="3554">
          <cell r="T3554">
            <v>11</v>
          </cell>
        </row>
        <row r="3555">
          <cell r="T3555">
            <v>11</v>
          </cell>
        </row>
        <row r="3556">
          <cell r="T3556">
            <v>11</v>
          </cell>
        </row>
        <row r="3557">
          <cell r="T3557">
            <v>11</v>
          </cell>
        </row>
        <row r="3558">
          <cell r="T3558">
            <v>11</v>
          </cell>
        </row>
        <row r="3559">
          <cell r="T3559">
            <v>11</v>
          </cell>
        </row>
        <row r="3560">
          <cell r="T3560">
            <v>11</v>
          </cell>
        </row>
        <row r="3561">
          <cell r="T3561">
            <v>11</v>
          </cell>
        </row>
        <row r="3562">
          <cell r="T3562">
            <v>11</v>
          </cell>
        </row>
        <row r="3563">
          <cell r="T3563">
            <v>11</v>
          </cell>
        </row>
        <row r="3564">
          <cell r="T3564">
            <v>11</v>
          </cell>
        </row>
        <row r="3565">
          <cell r="T3565">
            <v>11</v>
          </cell>
        </row>
        <row r="3566">
          <cell r="T3566">
            <v>11</v>
          </cell>
        </row>
        <row r="3567">
          <cell r="T3567">
            <v>11</v>
          </cell>
        </row>
        <row r="3568">
          <cell r="T3568">
            <v>11</v>
          </cell>
        </row>
        <row r="3569">
          <cell r="T3569">
            <v>11</v>
          </cell>
        </row>
        <row r="3570">
          <cell r="T3570">
            <v>11</v>
          </cell>
        </row>
        <row r="3571">
          <cell r="T3571">
            <v>11</v>
          </cell>
        </row>
        <row r="3572">
          <cell r="T3572">
            <v>11</v>
          </cell>
        </row>
        <row r="3573">
          <cell r="T3573">
            <v>11</v>
          </cell>
        </row>
        <row r="3574">
          <cell r="T3574">
            <v>11</v>
          </cell>
        </row>
        <row r="3575">
          <cell r="T3575">
            <v>11</v>
          </cell>
        </row>
        <row r="3576">
          <cell r="T3576">
            <v>11</v>
          </cell>
        </row>
        <row r="3577">
          <cell r="T3577">
            <v>11</v>
          </cell>
        </row>
        <row r="3578">
          <cell r="T3578">
            <v>11</v>
          </cell>
        </row>
        <row r="3579">
          <cell r="T3579">
            <v>11</v>
          </cell>
        </row>
        <row r="3580">
          <cell r="T3580">
            <v>11</v>
          </cell>
        </row>
        <row r="3581">
          <cell r="T3581">
            <v>11</v>
          </cell>
        </row>
        <row r="3582">
          <cell r="T3582">
            <v>11</v>
          </cell>
        </row>
        <row r="3583">
          <cell r="T3583">
            <v>11</v>
          </cell>
        </row>
        <row r="3584">
          <cell r="T3584">
            <v>11</v>
          </cell>
        </row>
        <row r="3585">
          <cell r="T3585">
            <v>11</v>
          </cell>
        </row>
        <row r="3586">
          <cell r="T3586">
            <v>11</v>
          </cell>
        </row>
        <row r="3587">
          <cell r="T3587">
            <v>11</v>
          </cell>
        </row>
        <row r="3588">
          <cell r="T3588">
            <v>11</v>
          </cell>
        </row>
        <row r="3589">
          <cell r="T3589">
            <v>11</v>
          </cell>
        </row>
        <row r="3590">
          <cell r="T3590">
            <v>11</v>
          </cell>
        </row>
        <row r="3591">
          <cell r="T3591">
            <v>11</v>
          </cell>
        </row>
        <row r="3592">
          <cell r="T3592">
            <v>11</v>
          </cell>
        </row>
        <row r="3593">
          <cell r="T3593">
            <v>11</v>
          </cell>
        </row>
        <row r="3594">
          <cell r="T3594">
            <v>11</v>
          </cell>
        </row>
        <row r="3595">
          <cell r="T3595">
            <v>11</v>
          </cell>
        </row>
        <row r="3596">
          <cell r="T3596">
            <v>11</v>
          </cell>
        </row>
        <row r="3597">
          <cell r="T3597">
            <v>11</v>
          </cell>
        </row>
        <row r="3598">
          <cell r="T3598">
            <v>11</v>
          </cell>
        </row>
        <row r="3599">
          <cell r="T3599">
            <v>11</v>
          </cell>
        </row>
        <row r="3600">
          <cell r="T3600">
            <v>11</v>
          </cell>
        </row>
        <row r="3601">
          <cell r="T3601">
            <v>11</v>
          </cell>
        </row>
        <row r="3602">
          <cell r="T3602">
            <v>11</v>
          </cell>
        </row>
        <row r="3603">
          <cell r="T3603">
            <v>11</v>
          </cell>
        </row>
        <row r="3604">
          <cell r="T3604">
            <v>11</v>
          </cell>
        </row>
        <row r="3605">
          <cell r="T3605">
            <v>11</v>
          </cell>
        </row>
        <row r="3606">
          <cell r="T3606">
            <v>11</v>
          </cell>
        </row>
        <row r="3607">
          <cell r="T3607">
            <v>11</v>
          </cell>
        </row>
        <row r="3608">
          <cell r="T3608">
            <v>11</v>
          </cell>
        </row>
        <row r="3609">
          <cell r="T3609">
            <v>11</v>
          </cell>
        </row>
        <row r="3610">
          <cell r="T3610">
            <v>11</v>
          </cell>
        </row>
        <row r="3611">
          <cell r="T3611">
            <v>11</v>
          </cell>
        </row>
        <row r="3612">
          <cell r="T3612">
            <v>11</v>
          </cell>
        </row>
        <row r="3613">
          <cell r="T3613">
            <v>11</v>
          </cell>
        </row>
        <row r="3614">
          <cell r="T3614">
            <v>11</v>
          </cell>
        </row>
        <row r="3615">
          <cell r="T3615">
            <v>11</v>
          </cell>
        </row>
        <row r="3616">
          <cell r="T3616">
            <v>11</v>
          </cell>
        </row>
        <row r="3617">
          <cell r="T3617">
            <v>11</v>
          </cell>
        </row>
        <row r="3618">
          <cell r="T3618">
            <v>11</v>
          </cell>
        </row>
        <row r="3619">
          <cell r="T3619">
            <v>11</v>
          </cell>
        </row>
        <row r="3620">
          <cell r="T3620">
            <v>11</v>
          </cell>
        </row>
        <row r="3621">
          <cell r="T3621">
            <v>11</v>
          </cell>
        </row>
        <row r="3622">
          <cell r="T3622">
            <v>11</v>
          </cell>
        </row>
        <row r="3623">
          <cell r="T3623">
            <v>11</v>
          </cell>
        </row>
        <row r="3624">
          <cell r="T3624">
            <v>11</v>
          </cell>
        </row>
        <row r="3625">
          <cell r="T3625">
            <v>11</v>
          </cell>
        </row>
        <row r="3626">
          <cell r="T3626">
            <v>11</v>
          </cell>
        </row>
        <row r="3627">
          <cell r="T3627">
            <v>11</v>
          </cell>
        </row>
        <row r="3628">
          <cell r="T3628">
            <v>11</v>
          </cell>
        </row>
        <row r="3629">
          <cell r="T3629">
            <v>11</v>
          </cell>
        </row>
        <row r="3630">
          <cell r="T3630">
            <v>11</v>
          </cell>
        </row>
        <row r="3631">
          <cell r="T3631">
            <v>11</v>
          </cell>
        </row>
        <row r="3632">
          <cell r="T3632">
            <v>11</v>
          </cell>
        </row>
        <row r="3633">
          <cell r="T3633">
            <v>11</v>
          </cell>
        </row>
        <row r="3634">
          <cell r="T3634">
            <v>11</v>
          </cell>
        </row>
        <row r="3635">
          <cell r="T3635">
            <v>11</v>
          </cell>
        </row>
        <row r="3636">
          <cell r="T3636">
            <v>11</v>
          </cell>
        </row>
        <row r="3637">
          <cell r="T3637">
            <v>11</v>
          </cell>
        </row>
        <row r="3638">
          <cell r="T3638">
            <v>11</v>
          </cell>
        </row>
        <row r="3639">
          <cell r="T3639">
            <v>11</v>
          </cell>
        </row>
        <row r="3640">
          <cell r="T3640">
            <v>11</v>
          </cell>
        </row>
        <row r="3641">
          <cell r="T3641">
            <v>11</v>
          </cell>
        </row>
        <row r="3642">
          <cell r="T3642">
            <v>11</v>
          </cell>
        </row>
        <row r="3643">
          <cell r="T3643">
            <v>11</v>
          </cell>
        </row>
        <row r="3644">
          <cell r="T3644">
            <v>11</v>
          </cell>
        </row>
        <row r="3645">
          <cell r="T3645">
            <v>11</v>
          </cell>
        </row>
        <row r="3646">
          <cell r="T3646">
            <v>11</v>
          </cell>
        </row>
        <row r="3647">
          <cell r="T3647">
            <v>11</v>
          </cell>
        </row>
        <row r="3648">
          <cell r="T3648">
            <v>11</v>
          </cell>
        </row>
        <row r="3649">
          <cell r="T3649">
            <v>11</v>
          </cell>
        </row>
        <row r="3650">
          <cell r="T3650">
            <v>11</v>
          </cell>
        </row>
        <row r="3651">
          <cell r="T3651">
            <v>11</v>
          </cell>
        </row>
        <row r="3652">
          <cell r="T3652">
            <v>11</v>
          </cell>
        </row>
        <row r="3653">
          <cell r="T3653">
            <v>11</v>
          </cell>
        </row>
        <row r="3654">
          <cell r="T3654">
            <v>11</v>
          </cell>
        </row>
        <row r="3655">
          <cell r="T3655">
            <v>11</v>
          </cell>
        </row>
        <row r="3656">
          <cell r="T3656">
            <v>11</v>
          </cell>
        </row>
        <row r="3657">
          <cell r="T3657">
            <v>11</v>
          </cell>
        </row>
        <row r="3658">
          <cell r="T3658">
            <v>11</v>
          </cell>
        </row>
        <row r="3659">
          <cell r="T3659">
            <v>11</v>
          </cell>
        </row>
        <row r="3660">
          <cell r="T3660">
            <v>11</v>
          </cell>
        </row>
        <row r="3661">
          <cell r="T3661">
            <v>11</v>
          </cell>
        </row>
        <row r="3662">
          <cell r="T3662">
            <v>11</v>
          </cell>
        </row>
        <row r="3663">
          <cell r="T3663">
            <v>11</v>
          </cell>
        </row>
        <row r="3664">
          <cell r="T3664">
            <v>11</v>
          </cell>
        </row>
        <row r="3665">
          <cell r="T3665">
            <v>11</v>
          </cell>
        </row>
        <row r="3666">
          <cell r="T3666">
            <v>11</v>
          </cell>
        </row>
        <row r="3667">
          <cell r="T3667">
            <v>11</v>
          </cell>
        </row>
        <row r="3668">
          <cell r="T3668">
            <v>11</v>
          </cell>
        </row>
        <row r="3669">
          <cell r="T3669">
            <v>11</v>
          </cell>
        </row>
        <row r="3670">
          <cell r="T3670">
            <v>11</v>
          </cell>
        </row>
        <row r="3671">
          <cell r="T3671">
            <v>11</v>
          </cell>
        </row>
        <row r="3672">
          <cell r="T3672">
            <v>11</v>
          </cell>
        </row>
        <row r="3673">
          <cell r="T3673">
            <v>11</v>
          </cell>
        </row>
        <row r="3674">
          <cell r="T3674">
            <v>11</v>
          </cell>
        </row>
        <row r="3675">
          <cell r="T3675">
            <v>11</v>
          </cell>
        </row>
        <row r="3676">
          <cell r="T3676">
            <v>11</v>
          </cell>
        </row>
        <row r="3677">
          <cell r="T3677">
            <v>11</v>
          </cell>
        </row>
        <row r="3678">
          <cell r="T3678">
            <v>11</v>
          </cell>
        </row>
        <row r="3679">
          <cell r="T3679">
            <v>11</v>
          </cell>
        </row>
        <row r="3680">
          <cell r="T3680">
            <v>11</v>
          </cell>
        </row>
        <row r="3681">
          <cell r="T3681">
            <v>11</v>
          </cell>
        </row>
        <row r="3682">
          <cell r="T3682">
            <v>11</v>
          </cell>
        </row>
        <row r="3683">
          <cell r="T3683">
            <v>11</v>
          </cell>
        </row>
        <row r="3684">
          <cell r="T3684">
            <v>11</v>
          </cell>
        </row>
        <row r="3685">
          <cell r="T3685">
            <v>11</v>
          </cell>
        </row>
        <row r="3686">
          <cell r="T3686">
            <v>11</v>
          </cell>
        </row>
        <row r="3687">
          <cell r="T3687">
            <v>11</v>
          </cell>
        </row>
        <row r="3688">
          <cell r="T3688">
            <v>11</v>
          </cell>
        </row>
        <row r="3689">
          <cell r="T3689">
            <v>11</v>
          </cell>
        </row>
        <row r="3690">
          <cell r="T3690">
            <v>11</v>
          </cell>
        </row>
        <row r="3691">
          <cell r="T3691">
            <v>11</v>
          </cell>
        </row>
        <row r="3692">
          <cell r="T3692">
            <v>11</v>
          </cell>
        </row>
        <row r="3693">
          <cell r="T3693">
            <v>11</v>
          </cell>
        </row>
        <row r="3694">
          <cell r="T3694">
            <v>11</v>
          </cell>
        </row>
        <row r="3695">
          <cell r="T3695">
            <v>11</v>
          </cell>
        </row>
        <row r="3696">
          <cell r="T3696">
            <v>11</v>
          </cell>
        </row>
        <row r="3697">
          <cell r="T3697">
            <v>11</v>
          </cell>
        </row>
        <row r="3698">
          <cell r="T3698">
            <v>11</v>
          </cell>
        </row>
        <row r="3699">
          <cell r="T3699">
            <v>11</v>
          </cell>
        </row>
        <row r="3700">
          <cell r="T3700">
            <v>11</v>
          </cell>
        </row>
        <row r="3701">
          <cell r="T3701">
            <v>11</v>
          </cell>
        </row>
        <row r="3702">
          <cell r="T3702">
            <v>11</v>
          </cell>
        </row>
        <row r="3703">
          <cell r="T3703">
            <v>11</v>
          </cell>
        </row>
        <row r="3704">
          <cell r="T3704">
            <v>11</v>
          </cell>
        </row>
        <row r="3705">
          <cell r="T3705">
            <v>11</v>
          </cell>
        </row>
        <row r="3706">
          <cell r="T3706">
            <v>11</v>
          </cell>
        </row>
        <row r="3707">
          <cell r="T3707">
            <v>11</v>
          </cell>
        </row>
        <row r="3708">
          <cell r="T3708">
            <v>11</v>
          </cell>
        </row>
        <row r="3709">
          <cell r="T3709">
            <v>11</v>
          </cell>
        </row>
        <row r="3710">
          <cell r="T3710">
            <v>11</v>
          </cell>
        </row>
        <row r="3711">
          <cell r="T3711">
            <v>11</v>
          </cell>
        </row>
        <row r="3712">
          <cell r="T3712">
            <v>11</v>
          </cell>
        </row>
        <row r="3713">
          <cell r="T3713">
            <v>11</v>
          </cell>
        </row>
        <row r="3714">
          <cell r="T3714">
            <v>11</v>
          </cell>
        </row>
        <row r="3715">
          <cell r="T3715">
            <v>11</v>
          </cell>
        </row>
        <row r="3716">
          <cell r="T3716">
            <v>11</v>
          </cell>
        </row>
        <row r="3717">
          <cell r="T3717">
            <v>11</v>
          </cell>
        </row>
        <row r="3718">
          <cell r="T3718">
            <v>11</v>
          </cell>
        </row>
        <row r="3719">
          <cell r="T3719">
            <v>11</v>
          </cell>
        </row>
        <row r="3720">
          <cell r="T3720">
            <v>11</v>
          </cell>
        </row>
        <row r="3721">
          <cell r="T3721">
            <v>11</v>
          </cell>
        </row>
        <row r="3722">
          <cell r="T3722">
            <v>11</v>
          </cell>
        </row>
        <row r="3723">
          <cell r="T3723">
            <v>11</v>
          </cell>
        </row>
        <row r="3724">
          <cell r="T3724">
            <v>11</v>
          </cell>
        </row>
        <row r="3725">
          <cell r="T3725">
            <v>11</v>
          </cell>
        </row>
        <row r="3726">
          <cell r="T3726">
            <v>11</v>
          </cell>
        </row>
        <row r="3727">
          <cell r="T3727">
            <v>11</v>
          </cell>
        </row>
        <row r="3728">
          <cell r="T3728">
            <v>11</v>
          </cell>
        </row>
        <row r="3729">
          <cell r="T3729">
            <v>11</v>
          </cell>
        </row>
        <row r="3730">
          <cell r="T3730">
            <v>11</v>
          </cell>
        </row>
        <row r="3731">
          <cell r="T3731">
            <v>11</v>
          </cell>
        </row>
        <row r="3732">
          <cell r="T3732">
            <v>11</v>
          </cell>
        </row>
        <row r="3733">
          <cell r="T3733">
            <v>11</v>
          </cell>
        </row>
        <row r="3734">
          <cell r="T3734">
            <v>11</v>
          </cell>
        </row>
        <row r="3735">
          <cell r="T3735">
            <v>11</v>
          </cell>
        </row>
        <row r="3736">
          <cell r="T3736">
            <v>11</v>
          </cell>
        </row>
        <row r="3737">
          <cell r="T3737">
            <v>11</v>
          </cell>
        </row>
        <row r="3738">
          <cell r="T3738">
            <v>11</v>
          </cell>
        </row>
        <row r="3739">
          <cell r="T3739">
            <v>11</v>
          </cell>
        </row>
        <row r="3740">
          <cell r="T3740">
            <v>11</v>
          </cell>
        </row>
        <row r="3741">
          <cell r="T3741">
            <v>11</v>
          </cell>
        </row>
        <row r="3742">
          <cell r="T3742">
            <v>11</v>
          </cell>
        </row>
        <row r="3743">
          <cell r="T3743">
            <v>11</v>
          </cell>
        </row>
        <row r="3744">
          <cell r="T3744">
            <v>11</v>
          </cell>
        </row>
        <row r="3745">
          <cell r="T3745">
            <v>11</v>
          </cell>
        </row>
        <row r="3746">
          <cell r="T3746">
            <v>11</v>
          </cell>
        </row>
        <row r="3747">
          <cell r="T3747">
            <v>11</v>
          </cell>
        </row>
        <row r="3748">
          <cell r="T3748">
            <v>11</v>
          </cell>
        </row>
        <row r="3749">
          <cell r="T3749">
            <v>11</v>
          </cell>
        </row>
        <row r="3750">
          <cell r="T3750">
            <v>11</v>
          </cell>
        </row>
        <row r="3751">
          <cell r="T3751">
            <v>11</v>
          </cell>
        </row>
        <row r="3752">
          <cell r="T3752">
            <v>11</v>
          </cell>
        </row>
        <row r="3753">
          <cell r="T3753">
            <v>11</v>
          </cell>
        </row>
        <row r="3754">
          <cell r="T3754">
            <v>11</v>
          </cell>
        </row>
        <row r="3755">
          <cell r="T3755">
            <v>11</v>
          </cell>
        </row>
        <row r="3756">
          <cell r="T3756">
            <v>11</v>
          </cell>
        </row>
        <row r="3757">
          <cell r="T3757">
            <v>11</v>
          </cell>
        </row>
        <row r="3758">
          <cell r="T3758">
            <v>11</v>
          </cell>
        </row>
        <row r="3759">
          <cell r="T3759">
            <v>11</v>
          </cell>
        </row>
        <row r="3760">
          <cell r="T3760">
            <v>11</v>
          </cell>
        </row>
        <row r="3761">
          <cell r="T3761">
            <v>11</v>
          </cell>
        </row>
        <row r="3762">
          <cell r="T3762">
            <v>11</v>
          </cell>
        </row>
        <row r="3763">
          <cell r="T3763">
            <v>11</v>
          </cell>
        </row>
        <row r="3764">
          <cell r="T3764">
            <v>11</v>
          </cell>
        </row>
        <row r="3765">
          <cell r="T3765">
            <v>11</v>
          </cell>
        </row>
        <row r="3766">
          <cell r="T3766">
            <v>11</v>
          </cell>
        </row>
        <row r="3767">
          <cell r="T3767">
            <v>11</v>
          </cell>
        </row>
        <row r="3768">
          <cell r="T3768">
            <v>11</v>
          </cell>
        </row>
        <row r="3769">
          <cell r="T3769">
            <v>11</v>
          </cell>
        </row>
        <row r="3770">
          <cell r="T3770">
            <v>11</v>
          </cell>
        </row>
        <row r="3771">
          <cell r="T3771">
            <v>11</v>
          </cell>
        </row>
        <row r="3772">
          <cell r="T3772">
            <v>11</v>
          </cell>
        </row>
        <row r="3773">
          <cell r="T3773">
            <v>11</v>
          </cell>
        </row>
        <row r="3774">
          <cell r="T3774">
            <v>11</v>
          </cell>
        </row>
        <row r="3775">
          <cell r="T3775">
            <v>11</v>
          </cell>
        </row>
        <row r="3776">
          <cell r="T3776">
            <v>11</v>
          </cell>
        </row>
        <row r="3777">
          <cell r="T3777">
            <v>11</v>
          </cell>
        </row>
        <row r="3778">
          <cell r="T3778">
            <v>11</v>
          </cell>
        </row>
        <row r="3779">
          <cell r="T3779">
            <v>11</v>
          </cell>
        </row>
        <row r="3780">
          <cell r="T3780">
            <v>11</v>
          </cell>
        </row>
        <row r="3781">
          <cell r="T3781">
            <v>11</v>
          </cell>
        </row>
        <row r="3782">
          <cell r="T3782">
            <v>11</v>
          </cell>
        </row>
        <row r="3783">
          <cell r="T3783">
            <v>11</v>
          </cell>
        </row>
        <row r="3784">
          <cell r="T3784">
            <v>11</v>
          </cell>
        </row>
        <row r="3785">
          <cell r="T3785">
            <v>11</v>
          </cell>
        </row>
        <row r="3786">
          <cell r="T3786">
            <v>11</v>
          </cell>
        </row>
        <row r="3787">
          <cell r="T3787">
            <v>11</v>
          </cell>
        </row>
        <row r="3788">
          <cell r="T3788">
            <v>11</v>
          </cell>
        </row>
        <row r="3789">
          <cell r="T3789">
            <v>11</v>
          </cell>
        </row>
        <row r="3790">
          <cell r="T3790">
            <v>11</v>
          </cell>
        </row>
        <row r="3791">
          <cell r="T3791">
            <v>11</v>
          </cell>
        </row>
        <row r="3792">
          <cell r="T3792">
            <v>11</v>
          </cell>
        </row>
        <row r="3793">
          <cell r="T3793">
            <v>11</v>
          </cell>
        </row>
        <row r="3794">
          <cell r="T3794">
            <v>11</v>
          </cell>
        </row>
        <row r="3795">
          <cell r="T3795">
            <v>11</v>
          </cell>
        </row>
        <row r="3796">
          <cell r="T3796">
            <v>11</v>
          </cell>
        </row>
        <row r="3797">
          <cell r="T3797">
            <v>11</v>
          </cell>
        </row>
        <row r="3798">
          <cell r="T3798">
            <v>11</v>
          </cell>
        </row>
        <row r="3799">
          <cell r="T3799">
            <v>11</v>
          </cell>
        </row>
        <row r="3800">
          <cell r="T3800">
            <v>11</v>
          </cell>
        </row>
        <row r="3801">
          <cell r="T3801">
            <v>11</v>
          </cell>
        </row>
        <row r="3802">
          <cell r="T3802">
            <v>11</v>
          </cell>
        </row>
        <row r="3803">
          <cell r="T3803">
            <v>11</v>
          </cell>
        </row>
        <row r="3804">
          <cell r="T3804">
            <v>11</v>
          </cell>
        </row>
        <row r="3805">
          <cell r="T3805">
            <v>11</v>
          </cell>
        </row>
        <row r="3806">
          <cell r="T3806">
            <v>11</v>
          </cell>
        </row>
        <row r="3807">
          <cell r="T3807">
            <v>11</v>
          </cell>
        </row>
        <row r="3808">
          <cell r="T3808">
            <v>11</v>
          </cell>
        </row>
        <row r="3809">
          <cell r="T3809">
            <v>11</v>
          </cell>
        </row>
        <row r="3810">
          <cell r="T3810">
            <v>11</v>
          </cell>
        </row>
        <row r="3811">
          <cell r="T3811">
            <v>11</v>
          </cell>
        </row>
        <row r="3812">
          <cell r="T3812">
            <v>11</v>
          </cell>
        </row>
        <row r="3813">
          <cell r="T3813">
            <v>11</v>
          </cell>
        </row>
        <row r="3814">
          <cell r="T3814">
            <v>11</v>
          </cell>
        </row>
        <row r="3815">
          <cell r="T3815">
            <v>11</v>
          </cell>
        </row>
        <row r="3816">
          <cell r="T3816">
            <v>11</v>
          </cell>
        </row>
        <row r="3817">
          <cell r="T3817">
            <v>11</v>
          </cell>
        </row>
        <row r="3818">
          <cell r="T3818">
            <v>11</v>
          </cell>
        </row>
        <row r="3819">
          <cell r="T3819">
            <v>11</v>
          </cell>
        </row>
        <row r="3820">
          <cell r="T3820">
            <v>11</v>
          </cell>
        </row>
        <row r="3821">
          <cell r="T3821">
            <v>11</v>
          </cell>
        </row>
        <row r="3822">
          <cell r="T3822">
            <v>11</v>
          </cell>
        </row>
        <row r="3823">
          <cell r="T3823">
            <v>11</v>
          </cell>
        </row>
        <row r="3824">
          <cell r="T3824">
            <v>11</v>
          </cell>
        </row>
        <row r="3825">
          <cell r="T3825">
            <v>11</v>
          </cell>
        </row>
        <row r="3826">
          <cell r="T3826">
            <v>11</v>
          </cell>
        </row>
        <row r="3827">
          <cell r="T3827">
            <v>11</v>
          </cell>
        </row>
        <row r="3828">
          <cell r="T3828">
            <v>11</v>
          </cell>
        </row>
        <row r="3829">
          <cell r="T3829">
            <v>11</v>
          </cell>
        </row>
        <row r="3830">
          <cell r="T3830">
            <v>11</v>
          </cell>
        </row>
        <row r="3831">
          <cell r="T3831">
            <v>11</v>
          </cell>
        </row>
        <row r="3832">
          <cell r="T3832">
            <v>11</v>
          </cell>
        </row>
        <row r="3833">
          <cell r="T3833">
            <v>11</v>
          </cell>
        </row>
        <row r="3834">
          <cell r="T3834">
            <v>11</v>
          </cell>
        </row>
        <row r="3835">
          <cell r="T3835">
            <v>11</v>
          </cell>
        </row>
        <row r="3836">
          <cell r="T3836">
            <v>11</v>
          </cell>
        </row>
        <row r="3837">
          <cell r="T3837">
            <v>11</v>
          </cell>
        </row>
        <row r="3838">
          <cell r="T3838">
            <v>11</v>
          </cell>
        </row>
        <row r="3839">
          <cell r="T3839">
            <v>11</v>
          </cell>
        </row>
        <row r="3840">
          <cell r="T3840">
            <v>11</v>
          </cell>
        </row>
        <row r="3841">
          <cell r="T3841">
            <v>11</v>
          </cell>
        </row>
        <row r="3842">
          <cell r="T3842">
            <v>11</v>
          </cell>
        </row>
        <row r="3843">
          <cell r="T3843">
            <v>11</v>
          </cell>
        </row>
        <row r="3844">
          <cell r="T3844">
            <v>11</v>
          </cell>
        </row>
        <row r="3845">
          <cell r="T3845">
            <v>11</v>
          </cell>
        </row>
        <row r="3846">
          <cell r="T3846">
            <v>11</v>
          </cell>
        </row>
        <row r="3847">
          <cell r="T3847">
            <v>11</v>
          </cell>
        </row>
        <row r="3848">
          <cell r="T3848">
            <v>11</v>
          </cell>
        </row>
        <row r="3849">
          <cell r="T3849">
            <v>11</v>
          </cell>
        </row>
        <row r="3850">
          <cell r="T3850">
            <v>11</v>
          </cell>
        </row>
        <row r="3851">
          <cell r="T3851">
            <v>11</v>
          </cell>
        </row>
        <row r="3852">
          <cell r="T3852">
            <v>11</v>
          </cell>
        </row>
        <row r="3853">
          <cell r="T3853">
            <v>11</v>
          </cell>
        </row>
        <row r="3854">
          <cell r="T3854">
            <v>11</v>
          </cell>
        </row>
        <row r="3855">
          <cell r="T3855">
            <v>11</v>
          </cell>
        </row>
        <row r="3856">
          <cell r="T3856">
            <v>11</v>
          </cell>
        </row>
        <row r="3857">
          <cell r="T3857">
            <v>11</v>
          </cell>
        </row>
        <row r="3858">
          <cell r="T3858">
            <v>11</v>
          </cell>
        </row>
        <row r="3859">
          <cell r="T3859">
            <v>11</v>
          </cell>
        </row>
        <row r="3860">
          <cell r="T3860">
            <v>11</v>
          </cell>
        </row>
        <row r="3861">
          <cell r="T3861">
            <v>11</v>
          </cell>
        </row>
        <row r="3862">
          <cell r="T3862">
            <v>11</v>
          </cell>
        </row>
        <row r="3863">
          <cell r="T3863">
            <v>11</v>
          </cell>
        </row>
        <row r="3864">
          <cell r="T3864">
            <v>11</v>
          </cell>
        </row>
        <row r="3865">
          <cell r="T3865">
            <v>11</v>
          </cell>
        </row>
        <row r="3866">
          <cell r="T3866">
            <v>11</v>
          </cell>
        </row>
        <row r="3867">
          <cell r="T3867">
            <v>11</v>
          </cell>
        </row>
        <row r="3868">
          <cell r="T3868">
            <v>11</v>
          </cell>
        </row>
        <row r="3869">
          <cell r="T3869">
            <v>11</v>
          </cell>
        </row>
        <row r="3870">
          <cell r="T3870">
            <v>11</v>
          </cell>
        </row>
        <row r="3871">
          <cell r="T3871">
            <v>11</v>
          </cell>
        </row>
        <row r="3872">
          <cell r="T3872">
            <v>11</v>
          </cell>
        </row>
        <row r="3873">
          <cell r="T3873">
            <v>11</v>
          </cell>
        </row>
        <row r="3874">
          <cell r="T3874">
            <v>11</v>
          </cell>
        </row>
        <row r="3875">
          <cell r="T3875">
            <v>11</v>
          </cell>
        </row>
        <row r="3876">
          <cell r="T3876">
            <v>11</v>
          </cell>
        </row>
        <row r="3877">
          <cell r="T3877">
            <v>11</v>
          </cell>
        </row>
        <row r="3878">
          <cell r="T3878">
            <v>11</v>
          </cell>
        </row>
        <row r="3879">
          <cell r="T3879">
            <v>11</v>
          </cell>
        </row>
        <row r="3880">
          <cell r="T3880">
            <v>11</v>
          </cell>
        </row>
        <row r="3881">
          <cell r="T3881">
            <v>11</v>
          </cell>
        </row>
        <row r="3882">
          <cell r="T3882">
            <v>11</v>
          </cell>
        </row>
        <row r="3883">
          <cell r="T3883">
            <v>11</v>
          </cell>
        </row>
        <row r="3884">
          <cell r="T3884">
            <v>11</v>
          </cell>
        </row>
        <row r="3885">
          <cell r="T3885">
            <v>11</v>
          </cell>
        </row>
        <row r="3886">
          <cell r="T3886">
            <v>11</v>
          </cell>
        </row>
        <row r="3887">
          <cell r="T3887">
            <v>11</v>
          </cell>
        </row>
        <row r="3888">
          <cell r="T3888">
            <v>11</v>
          </cell>
        </row>
        <row r="3889">
          <cell r="T3889">
            <v>11</v>
          </cell>
        </row>
        <row r="3890">
          <cell r="T3890">
            <v>11</v>
          </cell>
        </row>
        <row r="3891">
          <cell r="T3891">
            <v>11</v>
          </cell>
        </row>
        <row r="3892">
          <cell r="T3892">
            <v>11</v>
          </cell>
        </row>
        <row r="3893">
          <cell r="T3893">
            <v>11</v>
          </cell>
        </row>
        <row r="3894">
          <cell r="T3894">
            <v>11</v>
          </cell>
        </row>
        <row r="3895">
          <cell r="T3895">
            <v>11</v>
          </cell>
        </row>
        <row r="3896">
          <cell r="T3896">
            <v>11</v>
          </cell>
        </row>
        <row r="3897">
          <cell r="T3897">
            <v>11</v>
          </cell>
        </row>
        <row r="3898">
          <cell r="T3898">
            <v>11</v>
          </cell>
        </row>
        <row r="3899">
          <cell r="T3899">
            <v>11</v>
          </cell>
        </row>
        <row r="3900">
          <cell r="T3900">
            <v>11</v>
          </cell>
        </row>
        <row r="3901">
          <cell r="T3901">
            <v>11</v>
          </cell>
        </row>
        <row r="3902">
          <cell r="T3902">
            <v>11</v>
          </cell>
        </row>
        <row r="3903">
          <cell r="T3903">
            <v>11</v>
          </cell>
        </row>
        <row r="3904">
          <cell r="T3904">
            <v>11</v>
          </cell>
        </row>
        <row r="3905">
          <cell r="T3905">
            <v>11</v>
          </cell>
        </row>
        <row r="3906">
          <cell r="T3906">
            <v>11</v>
          </cell>
        </row>
        <row r="3907">
          <cell r="T3907">
            <v>11</v>
          </cell>
        </row>
        <row r="3908">
          <cell r="T3908">
            <v>11</v>
          </cell>
        </row>
        <row r="3909">
          <cell r="T3909">
            <v>11</v>
          </cell>
        </row>
        <row r="3910">
          <cell r="T3910">
            <v>11</v>
          </cell>
        </row>
        <row r="3911">
          <cell r="T3911">
            <v>11</v>
          </cell>
        </row>
        <row r="3912">
          <cell r="T3912">
            <v>11</v>
          </cell>
        </row>
        <row r="3913">
          <cell r="T3913">
            <v>11</v>
          </cell>
        </row>
        <row r="3914">
          <cell r="T3914">
            <v>11</v>
          </cell>
        </row>
        <row r="3915">
          <cell r="T3915">
            <v>11</v>
          </cell>
        </row>
        <row r="3916">
          <cell r="T3916">
            <v>11</v>
          </cell>
        </row>
        <row r="3917">
          <cell r="T3917">
            <v>11</v>
          </cell>
        </row>
        <row r="3918">
          <cell r="T3918">
            <v>11</v>
          </cell>
        </row>
        <row r="3919">
          <cell r="T3919">
            <v>11</v>
          </cell>
        </row>
        <row r="3920">
          <cell r="T3920">
            <v>11</v>
          </cell>
        </row>
        <row r="3921">
          <cell r="T3921">
            <v>11</v>
          </cell>
        </row>
        <row r="3922">
          <cell r="T3922">
            <v>11</v>
          </cell>
        </row>
        <row r="3923">
          <cell r="T3923">
            <v>11</v>
          </cell>
        </row>
        <row r="3924">
          <cell r="T3924">
            <v>11</v>
          </cell>
        </row>
        <row r="3925">
          <cell r="T3925">
            <v>11</v>
          </cell>
        </row>
        <row r="3926">
          <cell r="T3926">
            <v>11</v>
          </cell>
        </row>
        <row r="3927">
          <cell r="T3927">
            <v>11</v>
          </cell>
        </row>
        <row r="3928">
          <cell r="T3928">
            <v>11</v>
          </cell>
        </row>
        <row r="3929">
          <cell r="T3929">
            <v>11</v>
          </cell>
        </row>
        <row r="3930">
          <cell r="T3930">
            <v>11</v>
          </cell>
        </row>
        <row r="3931">
          <cell r="T3931">
            <v>11</v>
          </cell>
        </row>
        <row r="3932">
          <cell r="T3932">
            <v>11</v>
          </cell>
        </row>
        <row r="3933">
          <cell r="T3933">
            <v>11</v>
          </cell>
        </row>
        <row r="3934">
          <cell r="T3934">
            <v>11</v>
          </cell>
        </row>
        <row r="3935">
          <cell r="T3935">
            <v>11</v>
          </cell>
        </row>
        <row r="3936">
          <cell r="T3936">
            <v>11</v>
          </cell>
        </row>
        <row r="3937">
          <cell r="T3937">
            <v>11</v>
          </cell>
        </row>
        <row r="3938">
          <cell r="T3938">
            <v>11</v>
          </cell>
        </row>
        <row r="3939">
          <cell r="T3939">
            <v>11</v>
          </cell>
        </row>
        <row r="3940">
          <cell r="T3940">
            <v>11</v>
          </cell>
        </row>
        <row r="3941">
          <cell r="T3941">
            <v>11</v>
          </cell>
        </row>
        <row r="3942">
          <cell r="T3942">
            <v>11</v>
          </cell>
        </row>
        <row r="3943">
          <cell r="T3943">
            <v>11</v>
          </cell>
        </row>
        <row r="3944">
          <cell r="T3944">
            <v>11</v>
          </cell>
        </row>
        <row r="3945">
          <cell r="T3945">
            <v>11</v>
          </cell>
        </row>
        <row r="3946">
          <cell r="T3946">
            <v>11</v>
          </cell>
        </row>
        <row r="3947">
          <cell r="T3947">
            <v>11</v>
          </cell>
        </row>
        <row r="3948">
          <cell r="T3948">
            <v>11</v>
          </cell>
        </row>
        <row r="3949">
          <cell r="T3949">
            <v>11</v>
          </cell>
        </row>
        <row r="3950">
          <cell r="T3950">
            <v>11</v>
          </cell>
        </row>
        <row r="3951">
          <cell r="T3951">
            <v>11</v>
          </cell>
        </row>
        <row r="3952">
          <cell r="T3952">
            <v>11</v>
          </cell>
        </row>
        <row r="3953">
          <cell r="T3953">
            <v>11</v>
          </cell>
        </row>
        <row r="3954">
          <cell r="T3954">
            <v>11</v>
          </cell>
        </row>
        <row r="3955">
          <cell r="T3955">
            <v>11</v>
          </cell>
        </row>
        <row r="3956">
          <cell r="T3956">
            <v>11</v>
          </cell>
        </row>
        <row r="3957">
          <cell r="T3957">
            <v>11</v>
          </cell>
        </row>
        <row r="3958">
          <cell r="T3958">
            <v>11</v>
          </cell>
        </row>
        <row r="3959">
          <cell r="T3959">
            <v>11</v>
          </cell>
        </row>
        <row r="3960">
          <cell r="T3960">
            <v>11</v>
          </cell>
        </row>
        <row r="3961">
          <cell r="T3961">
            <v>11</v>
          </cell>
        </row>
        <row r="3962">
          <cell r="T3962">
            <v>11</v>
          </cell>
        </row>
        <row r="3963">
          <cell r="T3963">
            <v>11</v>
          </cell>
        </row>
        <row r="3964">
          <cell r="T3964">
            <v>11</v>
          </cell>
        </row>
        <row r="3965">
          <cell r="T3965">
            <v>11</v>
          </cell>
        </row>
        <row r="3966">
          <cell r="T3966">
            <v>11</v>
          </cell>
        </row>
        <row r="3967">
          <cell r="T3967">
            <v>11</v>
          </cell>
        </row>
        <row r="3968">
          <cell r="T3968">
            <v>11</v>
          </cell>
        </row>
        <row r="3969">
          <cell r="T3969">
            <v>11</v>
          </cell>
        </row>
        <row r="3970">
          <cell r="T3970">
            <v>11</v>
          </cell>
        </row>
        <row r="3971">
          <cell r="T3971">
            <v>11</v>
          </cell>
        </row>
        <row r="3972">
          <cell r="T3972">
            <v>11</v>
          </cell>
        </row>
        <row r="3973">
          <cell r="T3973">
            <v>11</v>
          </cell>
        </row>
        <row r="3974">
          <cell r="T3974">
            <v>11</v>
          </cell>
        </row>
        <row r="3975">
          <cell r="T3975">
            <v>11</v>
          </cell>
        </row>
        <row r="3976">
          <cell r="T3976">
            <v>11</v>
          </cell>
        </row>
        <row r="3977">
          <cell r="T3977">
            <v>11</v>
          </cell>
        </row>
        <row r="3978">
          <cell r="T3978">
            <v>11</v>
          </cell>
        </row>
        <row r="3979">
          <cell r="T3979">
            <v>11</v>
          </cell>
        </row>
        <row r="3980">
          <cell r="T3980">
            <v>11</v>
          </cell>
        </row>
        <row r="3981">
          <cell r="T3981">
            <v>11</v>
          </cell>
        </row>
        <row r="3982">
          <cell r="T3982">
            <v>11</v>
          </cell>
        </row>
        <row r="3983">
          <cell r="T3983">
            <v>11</v>
          </cell>
        </row>
        <row r="3984">
          <cell r="T3984">
            <v>11</v>
          </cell>
        </row>
        <row r="3985">
          <cell r="T3985">
            <v>11</v>
          </cell>
        </row>
        <row r="3986">
          <cell r="T3986">
            <v>11</v>
          </cell>
        </row>
        <row r="3987">
          <cell r="T3987">
            <v>11</v>
          </cell>
        </row>
        <row r="3988">
          <cell r="T3988">
            <v>11</v>
          </cell>
        </row>
        <row r="3989">
          <cell r="T3989">
            <v>11</v>
          </cell>
        </row>
        <row r="3990">
          <cell r="T3990">
            <v>11</v>
          </cell>
        </row>
        <row r="3991">
          <cell r="T3991">
            <v>11</v>
          </cell>
        </row>
        <row r="3992">
          <cell r="T3992">
            <v>11</v>
          </cell>
        </row>
        <row r="3993">
          <cell r="T3993">
            <v>11</v>
          </cell>
        </row>
        <row r="3994">
          <cell r="T3994">
            <v>11</v>
          </cell>
        </row>
        <row r="3995">
          <cell r="T3995">
            <v>11</v>
          </cell>
        </row>
        <row r="3996">
          <cell r="T3996">
            <v>11</v>
          </cell>
        </row>
        <row r="3997">
          <cell r="T3997">
            <v>11</v>
          </cell>
        </row>
        <row r="3998">
          <cell r="T3998">
            <v>11</v>
          </cell>
        </row>
        <row r="3999">
          <cell r="T3999">
            <v>11</v>
          </cell>
        </row>
        <row r="4000">
          <cell r="T4000">
            <v>11</v>
          </cell>
        </row>
        <row r="4001">
          <cell r="T4001">
            <v>11</v>
          </cell>
        </row>
        <row r="4002">
          <cell r="T4002">
            <v>11</v>
          </cell>
        </row>
        <row r="4003">
          <cell r="T4003">
            <v>11</v>
          </cell>
        </row>
        <row r="4004">
          <cell r="T4004">
            <v>11</v>
          </cell>
        </row>
        <row r="4005">
          <cell r="T4005">
            <v>11</v>
          </cell>
        </row>
        <row r="4006">
          <cell r="T4006">
            <v>11</v>
          </cell>
        </row>
        <row r="4007">
          <cell r="T4007">
            <v>11</v>
          </cell>
        </row>
        <row r="4008">
          <cell r="T4008">
            <v>11</v>
          </cell>
        </row>
        <row r="4009">
          <cell r="T4009">
            <v>11</v>
          </cell>
        </row>
        <row r="4010">
          <cell r="T4010">
            <v>11</v>
          </cell>
        </row>
        <row r="4011">
          <cell r="T4011">
            <v>11</v>
          </cell>
        </row>
        <row r="4012">
          <cell r="T4012">
            <v>11</v>
          </cell>
        </row>
        <row r="4013">
          <cell r="T4013">
            <v>11</v>
          </cell>
        </row>
        <row r="4014">
          <cell r="T4014">
            <v>11</v>
          </cell>
        </row>
        <row r="4015">
          <cell r="T4015">
            <v>11</v>
          </cell>
        </row>
        <row r="4016">
          <cell r="T4016">
            <v>11</v>
          </cell>
        </row>
        <row r="4017">
          <cell r="T4017">
            <v>11</v>
          </cell>
        </row>
        <row r="4018">
          <cell r="T4018">
            <v>11</v>
          </cell>
        </row>
        <row r="4019">
          <cell r="T4019">
            <v>11</v>
          </cell>
        </row>
        <row r="4020">
          <cell r="T4020">
            <v>11</v>
          </cell>
        </row>
        <row r="4021">
          <cell r="T4021">
            <v>11</v>
          </cell>
        </row>
        <row r="4022">
          <cell r="T4022">
            <v>11</v>
          </cell>
        </row>
        <row r="4023">
          <cell r="T4023">
            <v>11</v>
          </cell>
        </row>
        <row r="4024">
          <cell r="T4024">
            <v>11</v>
          </cell>
        </row>
        <row r="4025">
          <cell r="T4025">
            <v>11</v>
          </cell>
        </row>
        <row r="4026">
          <cell r="T4026">
            <v>11</v>
          </cell>
        </row>
        <row r="4027">
          <cell r="T4027">
            <v>11</v>
          </cell>
        </row>
        <row r="4028">
          <cell r="T4028">
            <v>11</v>
          </cell>
        </row>
        <row r="4029">
          <cell r="T4029">
            <v>11</v>
          </cell>
        </row>
        <row r="4030">
          <cell r="T4030">
            <v>11</v>
          </cell>
        </row>
        <row r="4031">
          <cell r="T4031">
            <v>11</v>
          </cell>
        </row>
        <row r="4032">
          <cell r="T4032">
            <v>11</v>
          </cell>
        </row>
        <row r="4033">
          <cell r="T4033">
            <v>11</v>
          </cell>
        </row>
        <row r="4034">
          <cell r="T4034">
            <v>11</v>
          </cell>
        </row>
        <row r="4035">
          <cell r="T4035">
            <v>11</v>
          </cell>
        </row>
        <row r="4036">
          <cell r="T4036">
            <v>11</v>
          </cell>
        </row>
        <row r="4037">
          <cell r="T4037">
            <v>11</v>
          </cell>
        </row>
        <row r="4038">
          <cell r="T4038">
            <v>11</v>
          </cell>
        </row>
        <row r="4039">
          <cell r="T4039">
            <v>11</v>
          </cell>
        </row>
        <row r="4040">
          <cell r="T4040">
            <v>11</v>
          </cell>
        </row>
        <row r="4041">
          <cell r="T4041">
            <v>11</v>
          </cell>
        </row>
        <row r="4042">
          <cell r="T4042">
            <v>11</v>
          </cell>
        </row>
        <row r="4043">
          <cell r="T4043">
            <v>11</v>
          </cell>
        </row>
        <row r="4044">
          <cell r="T4044">
            <v>11</v>
          </cell>
        </row>
        <row r="4045">
          <cell r="T4045">
            <v>11</v>
          </cell>
        </row>
        <row r="4046">
          <cell r="T4046">
            <v>11</v>
          </cell>
        </row>
        <row r="4047">
          <cell r="T4047">
            <v>11</v>
          </cell>
        </row>
        <row r="4048">
          <cell r="T4048">
            <v>11</v>
          </cell>
        </row>
        <row r="4049">
          <cell r="T4049">
            <v>11</v>
          </cell>
        </row>
        <row r="4050">
          <cell r="T4050">
            <v>11</v>
          </cell>
        </row>
        <row r="4051">
          <cell r="T4051">
            <v>11</v>
          </cell>
        </row>
        <row r="4052">
          <cell r="T4052">
            <v>11</v>
          </cell>
        </row>
        <row r="4053">
          <cell r="T4053">
            <v>11</v>
          </cell>
        </row>
        <row r="4054">
          <cell r="T4054">
            <v>11</v>
          </cell>
        </row>
        <row r="4055">
          <cell r="T4055">
            <v>11</v>
          </cell>
        </row>
        <row r="4056">
          <cell r="T4056">
            <v>11</v>
          </cell>
        </row>
        <row r="4057">
          <cell r="T4057">
            <v>11</v>
          </cell>
        </row>
        <row r="4058">
          <cell r="T4058">
            <v>11</v>
          </cell>
        </row>
        <row r="4059">
          <cell r="T4059">
            <v>11</v>
          </cell>
        </row>
        <row r="4060">
          <cell r="T4060">
            <v>11</v>
          </cell>
        </row>
        <row r="4061">
          <cell r="T4061">
            <v>11</v>
          </cell>
        </row>
        <row r="4062">
          <cell r="T4062">
            <v>11</v>
          </cell>
        </row>
        <row r="4063">
          <cell r="T4063">
            <v>11</v>
          </cell>
        </row>
        <row r="4064">
          <cell r="T4064">
            <v>11</v>
          </cell>
        </row>
        <row r="4065">
          <cell r="T4065">
            <v>11</v>
          </cell>
        </row>
        <row r="4066">
          <cell r="T4066">
            <v>11</v>
          </cell>
        </row>
        <row r="4067">
          <cell r="T4067">
            <v>11</v>
          </cell>
        </row>
        <row r="4068">
          <cell r="T4068">
            <v>11</v>
          </cell>
        </row>
        <row r="4069">
          <cell r="T4069">
            <v>11</v>
          </cell>
        </row>
        <row r="4070">
          <cell r="T4070">
            <v>11</v>
          </cell>
        </row>
        <row r="4071">
          <cell r="T4071">
            <v>11</v>
          </cell>
        </row>
        <row r="4072">
          <cell r="T4072">
            <v>11</v>
          </cell>
        </row>
        <row r="4073">
          <cell r="T4073">
            <v>11</v>
          </cell>
        </row>
        <row r="4074">
          <cell r="T4074">
            <v>11</v>
          </cell>
        </row>
        <row r="4075">
          <cell r="T4075">
            <v>11</v>
          </cell>
        </row>
        <row r="4076">
          <cell r="T4076">
            <v>11</v>
          </cell>
        </row>
        <row r="4077">
          <cell r="T4077">
            <v>11</v>
          </cell>
        </row>
        <row r="4078">
          <cell r="T4078">
            <v>11</v>
          </cell>
        </row>
        <row r="4079">
          <cell r="T4079">
            <v>11</v>
          </cell>
        </row>
        <row r="4080">
          <cell r="T4080">
            <v>11</v>
          </cell>
        </row>
        <row r="4081">
          <cell r="T4081">
            <v>11</v>
          </cell>
        </row>
        <row r="4082">
          <cell r="T4082">
            <v>11</v>
          </cell>
        </row>
        <row r="4083">
          <cell r="T4083">
            <v>11</v>
          </cell>
        </row>
        <row r="4084">
          <cell r="T4084">
            <v>11</v>
          </cell>
        </row>
        <row r="4085">
          <cell r="T4085">
            <v>11</v>
          </cell>
        </row>
        <row r="4086">
          <cell r="T4086">
            <v>11</v>
          </cell>
        </row>
        <row r="4087">
          <cell r="T4087">
            <v>11</v>
          </cell>
        </row>
        <row r="4088">
          <cell r="T4088">
            <v>11</v>
          </cell>
        </row>
        <row r="4089">
          <cell r="T4089">
            <v>11</v>
          </cell>
        </row>
        <row r="4090">
          <cell r="T4090">
            <v>11</v>
          </cell>
        </row>
        <row r="4091">
          <cell r="T4091">
            <v>11</v>
          </cell>
        </row>
        <row r="4092">
          <cell r="T4092">
            <v>11</v>
          </cell>
        </row>
        <row r="4093">
          <cell r="T4093">
            <v>11</v>
          </cell>
        </row>
        <row r="4094">
          <cell r="T4094">
            <v>11</v>
          </cell>
        </row>
        <row r="4095">
          <cell r="T4095">
            <v>11</v>
          </cell>
        </row>
        <row r="4096">
          <cell r="T4096">
            <v>11</v>
          </cell>
        </row>
        <row r="4097">
          <cell r="T4097">
            <v>11</v>
          </cell>
        </row>
        <row r="4098">
          <cell r="T4098">
            <v>11</v>
          </cell>
        </row>
        <row r="4099">
          <cell r="T4099">
            <v>11</v>
          </cell>
        </row>
        <row r="4100">
          <cell r="T4100">
            <v>11</v>
          </cell>
        </row>
        <row r="4101">
          <cell r="T4101">
            <v>11</v>
          </cell>
        </row>
        <row r="4102">
          <cell r="T4102">
            <v>11</v>
          </cell>
        </row>
        <row r="4103">
          <cell r="T4103">
            <v>11</v>
          </cell>
        </row>
        <row r="4104">
          <cell r="T4104">
            <v>11</v>
          </cell>
        </row>
        <row r="4105">
          <cell r="T4105">
            <v>11</v>
          </cell>
        </row>
        <row r="4106">
          <cell r="T4106">
            <v>11</v>
          </cell>
        </row>
        <row r="4107">
          <cell r="T4107">
            <v>11</v>
          </cell>
        </row>
        <row r="4108">
          <cell r="T4108">
            <v>11</v>
          </cell>
        </row>
        <row r="4109">
          <cell r="T4109">
            <v>11</v>
          </cell>
        </row>
        <row r="4110">
          <cell r="T4110">
            <v>11</v>
          </cell>
        </row>
        <row r="4111">
          <cell r="T4111">
            <v>11</v>
          </cell>
        </row>
        <row r="4112">
          <cell r="T4112">
            <v>11</v>
          </cell>
        </row>
        <row r="4113">
          <cell r="T4113">
            <v>11</v>
          </cell>
        </row>
        <row r="4114">
          <cell r="T4114">
            <v>11</v>
          </cell>
        </row>
        <row r="4115">
          <cell r="T4115">
            <v>11</v>
          </cell>
        </row>
        <row r="4116">
          <cell r="T4116">
            <v>11</v>
          </cell>
        </row>
        <row r="4117">
          <cell r="T4117">
            <v>11</v>
          </cell>
        </row>
        <row r="4118">
          <cell r="T4118">
            <v>11</v>
          </cell>
        </row>
        <row r="4119">
          <cell r="T4119">
            <v>11</v>
          </cell>
        </row>
        <row r="4120">
          <cell r="T4120">
            <v>11</v>
          </cell>
        </row>
        <row r="4121">
          <cell r="T4121">
            <v>11</v>
          </cell>
        </row>
        <row r="4122">
          <cell r="T4122">
            <v>11</v>
          </cell>
        </row>
        <row r="4123">
          <cell r="T4123">
            <v>11</v>
          </cell>
        </row>
        <row r="4124">
          <cell r="T4124">
            <v>11</v>
          </cell>
        </row>
        <row r="4125">
          <cell r="T4125">
            <v>11</v>
          </cell>
        </row>
        <row r="4126">
          <cell r="T4126">
            <v>11</v>
          </cell>
        </row>
        <row r="4127">
          <cell r="T4127">
            <v>11</v>
          </cell>
        </row>
        <row r="4128">
          <cell r="T4128">
            <v>11</v>
          </cell>
        </row>
        <row r="4129">
          <cell r="T4129">
            <v>11</v>
          </cell>
        </row>
        <row r="4130">
          <cell r="T4130">
            <v>11</v>
          </cell>
        </row>
        <row r="4131">
          <cell r="T4131">
            <v>11</v>
          </cell>
        </row>
        <row r="4132">
          <cell r="T4132">
            <v>11</v>
          </cell>
        </row>
        <row r="4133">
          <cell r="T4133">
            <v>11</v>
          </cell>
        </row>
        <row r="4134">
          <cell r="T4134">
            <v>11</v>
          </cell>
        </row>
        <row r="4135">
          <cell r="T4135">
            <v>11</v>
          </cell>
        </row>
        <row r="4136">
          <cell r="T4136">
            <v>11</v>
          </cell>
        </row>
        <row r="4137">
          <cell r="T4137">
            <v>11</v>
          </cell>
        </row>
        <row r="4138">
          <cell r="T4138">
            <v>11</v>
          </cell>
        </row>
        <row r="4139">
          <cell r="T4139">
            <v>11</v>
          </cell>
        </row>
        <row r="4140">
          <cell r="T4140">
            <v>11</v>
          </cell>
        </row>
        <row r="4141">
          <cell r="T4141">
            <v>11</v>
          </cell>
        </row>
        <row r="4142">
          <cell r="T4142">
            <v>11</v>
          </cell>
        </row>
        <row r="4143">
          <cell r="T4143">
            <v>11</v>
          </cell>
        </row>
        <row r="4144">
          <cell r="T4144">
            <v>11</v>
          </cell>
        </row>
        <row r="4145">
          <cell r="T4145">
            <v>11</v>
          </cell>
        </row>
        <row r="4146">
          <cell r="T4146">
            <v>11</v>
          </cell>
        </row>
        <row r="4147">
          <cell r="T4147">
            <v>11</v>
          </cell>
        </row>
        <row r="4148">
          <cell r="T4148">
            <v>11</v>
          </cell>
        </row>
        <row r="4149">
          <cell r="T4149">
            <v>11</v>
          </cell>
        </row>
        <row r="4150">
          <cell r="T4150">
            <v>11</v>
          </cell>
        </row>
        <row r="4151">
          <cell r="T4151">
            <v>11</v>
          </cell>
        </row>
        <row r="4152">
          <cell r="T4152">
            <v>11</v>
          </cell>
        </row>
        <row r="4153">
          <cell r="T4153">
            <v>11</v>
          </cell>
        </row>
        <row r="4154">
          <cell r="T4154">
            <v>11</v>
          </cell>
        </row>
        <row r="4155">
          <cell r="T4155">
            <v>11</v>
          </cell>
        </row>
        <row r="4156">
          <cell r="T4156">
            <v>11</v>
          </cell>
        </row>
        <row r="4157">
          <cell r="T4157">
            <v>11</v>
          </cell>
        </row>
        <row r="4158">
          <cell r="T4158">
            <v>11</v>
          </cell>
        </row>
        <row r="4159">
          <cell r="T4159">
            <v>11</v>
          </cell>
        </row>
        <row r="4160">
          <cell r="T4160">
            <v>11</v>
          </cell>
        </row>
        <row r="4161">
          <cell r="T4161">
            <v>11</v>
          </cell>
        </row>
        <row r="4162">
          <cell r="T4162">
            <v>11</v>
          </cell>
        </row>
        <row r="4163">
          <cell r="T4163">
            <v>11</v>
          </cell>
        </row>
        <row r="4164">
          <cell r="T4164">
            <v>11</v>
          </cell>
        </row>
        <row r="4165">
          <cell r="T4165">
            <v>11</v>
          </cell>
        </row>
        <row r="4166">
          <cell r="T4166">
            <v>11</v>
          </cell>
        </row>
        <row r="4167">
          <cell r="T4167">
            <v>11</v>
          </cell>
        </row>
        <row r="4168">
          <cell r="T4168">
            <v>11</v>
          </cell>
        </row>
        <row r="4169">
          <cell r="T4169">
            <v>11</v>
          </cell>
        </row>
        <row r="4170">
          <cell r="T4170">
            <v>11</v>
          </cell>
        </row>
        <row r="4171">
          <cell r="T4171">
            <v>11</v>
          </cell>
        </row>
        <row r="4172">
          <cell r="T4172">
            <v>11</v>
          </cell>
        </row>
        <row r="4173">
          <cell r="T4173">
            <v>11</v>
          </cell>
        </row>
        <row r="4174">
          <cell r="T4174">
            <v>11</v>
          </cell>
        </row>
        <row r="4175">
          <cell r="T4175">
            <v>11</v>
          </cell>
        </row>
        <row r="4176">
          <cell r="T4176">
            <v>11</v>
          </cell>
        </row>
        <row r="4177">
          <cell r="T4177">
            <v>11</v>
          </cell>
        </row>
        <row r="4178">
          <cell r="T4178">
            <v>11</v>
          </cell>
        </row>
        <row r="4179">
          <cell r="T4179">
            <v>11</v>
          </cell>
        </row>
        <row r="4180">
          <cell r="T4180">
            <v>11</v>
          </cell>
        </row>
        <row r="4181">
          <cell r="T4181">
            <v>11</v>
          </cell>
        </row>
        <row r="4182">
          <cell r="T4182">
            <v>11</v>
          </cell>
        </row>
        <row r="4183">
          <cell r="T4183">
            <v>11</v>
          </cell>
        </row>
        <row r="4184">
          <cell r="T4184">
            <v>11</v>
          </cell>
        </row>
        <row r="4185">
          <cell r="T4185">
            <v>11</v>
          </cell>
        </row>
        <row r="4186">
          <cell r="T4186">
            <v>11</v>
          </cell>
        </row>
        <row r="4187">
          <cell r="T4187">
            <v>11</v>
          </cell>
        </row>
        <row r="4188">
          <cell r="T4188">
            <v>11</v>
          </cell>
        </row>
        <row r="4189">
          <cell r="T4189">
            <v>11</v>
          </cell>
        </row>
        <row r="4190">
          <cell r="T4190">
            <v>11</v>
          </cell>
        </row>
        <row r="4191">
          <cell r="T4191">
            <v>11</v>
          </cell>
        </row>
        <row r="4192">
          <cell r="T4192">
            <v>11</v>
          </cell>
        </row>
        <row r="4193">
          <cell r="T4193">
            <v>11</v>
          </cell>
        </row>
        <row r="4194">
          <cell r="T4194">
            <v>11</v>
          </cell>
        </row>
        <row r="4195">
          <cell r="T4195">
            <v>11</v>
          </cell>
        </row>
        <row r="4196">
          <cell r="T4196">
            <v>11</v>
          </cell>
        </row>
        <row r="4197">
          <cell r="T4197">
            <v>11</v>
          </cell>
        </row>
        <row r="4198">
          <cell r="T4198">
            <v>11</v>
          </cell>
        </row>
        <row r="4199">
          <cell r="T4199">
            <v>11</v>
          </cell>
        </row>
        <row r="4200">
          <cell r="T4200">
            <v>11</v>
          </cell>
        </row>
        <row r="4201">
          <cell r="T4201">
            <v>11</v>
          </cell>
        </row>
        <row r="4202">
          <cell r="T4202">
            <v>11</v>
          </cell>
        </row>
        <row r="4203">
          <cell r="T4203">
            <v>11</v>
          </cell>
        </row>
        <row r="4204">
          <cell r="T4204">
            <v>11</v>
          </cell>
        </row>
        <row r="4205">
          <cell r="T4205">
            <v>11</v>
          </cell>
        </row>
        <row r="4206">
          <cell r="T4206">
            <v>11</v>
          </cell>
        </row>
        <row r="4207">
          <cell r="T4207">
            <v>11</v>
          </cell>
        </row>
        <row r="4208">
          <cell r="T4208">
            <v>11</v>
          </cell>
        </row>
        <row r="4209">
          <cell r="T4209">
            <v>11</v>
          </cell>
        </row>
        <row r="4210">
          <cell r="T4210">
            <v>11</v>
          </cell>
        </row>
        <row r="4211">
          <cell r="T4211">
            <v>11</v>
          </cell>
        </row>
        <row r="4212">
          <cell r="T4212">
            <v>11</v>
          </cell>
        </row>
        <row r="4213">
          <cell r="T4213">
            <v>11</v>
          </cell>
        </row>
        <row r="4214">
          <cell r="T4214">
            <v>11</v>
          </cell>
        </row>
        <row r="4215">
          <cell r="T4215">
            <v>11</v>
          </cell>
        </row>
        <row r="4216">
          <cell r="T4216">
            <v>11</v>
          </cell>
        </row>
        <row r="4217">
          <cell r="T4217">
            <v>11</v>
          </cell>
        </row>
        <row r="4218">
          <cell r="T4218">
            <v>11</v>
          </cell>
        </row>
        <row r="4219">
          <cell r="T4219">
            <v>11</v>
          </cell>
        </row>
        <row r="4220">
          <cell r="T4220">
            <v>11</v>
          </cell>
        </row>
        <row r="4221">
          <cell r="T4221">
            <v>11</v>
          </cell>
        </row>
        <row r="4222">
          <cell r="T4222">
            <v>11</v>
          </cell>
        </row>
        <row r="4223">
          <cell r="T4223">
            <v>11</v>
          </cell>
        </row>
        <row r="4224">
          <cell r="T4224">
            <v>11</v>
          </cell>
        </row>
        <row r="4225">
          <cell r="T4225">
            <v>11</v>
          </cell>
        </row>
        <row r="4226">
          <cell r="T4226">
            <v>11</v>
          </cell>
        </row>
        <row r="4227">
          <cell r="T4227">
            <v>11</v>
          </cell>
        </row>
        <row r="4228">
          <cell r="T4228">
            <v>11</v>
          </cell>
        </row>
        <row r="4229">
          <cell r="T4229">
            <v>11</v>
          </cell>
        </row>
        <row r="4230">
          <cell r="T4230">
            <v>11</v>
          </cell>
        </row>
        <row r="4231">
          <cell r="T4231">
            <v>11</v>
          </cell>
        </row>
        <row r="4232">
          <cell r="T4232">
            <v>11</v>
          </cell>
        </row>
        <row r="4233">
          <cell r="T4233">
            <v>11</v>
          </cell>
        </row>
        <row r="4234">
          <cell r="T4234">
            <v>11</v>
          </cell>
        </row>
        <row r="4235">
          <cell r="T4235">
            <v>11</v>
          </cell>
        </row>
        <row r="4236">
          <cell r="T4236">
            <v>11</v>
          </cell>
        </row>
        <row r="4237">
          <cell r="T4237">
            <v>11</v>
          </cell>
        </row>
        <row r="4238">
          <cell r="T4238">
            <v>11</v>
          </cell>
        </row>
        <row r="4239">
          <cell r="T4239">
            <v>11</v>
          </cell>
        </row>
        <row r="4240">
          <cell r="T4240">
            <v>11</v>
          </cell>
        </row>
        <row r="4241">
          <cell r="T4241">
            <v>11</v>
          </cell>
        </row>
        <row r="4242">
          <cell r="T4242">
            <v>11</v>
          </cell>
        </row>
        <row r="4243">
          <cell r="T4243">
            <v>11</v>
          </cell>
        </row>
        <row r="4244">
          <cell r="T4244">
            <v>11</v>
          </cell>
        </row>
        <row r="4245">
          <cell r="T4245">
            <v>11</v>
          </cell>
        </row>
        <row r="4246">
          <cell r="T4246">
            <v>11</v>
          </cell>
        </row>
        <row r="4247">
          <cell r="T4247">
            <v>11</v>
          </cell>
        </row>
        <row r="4248">
          <cell r="T4248">
            <v>11</v>
          </cell>
        </row>
        <row r="4249">
          <cell r="T4249">
            <v>11</v>
          </cell>
        </row>
        <row r="4250">
          <cell r="T4250">
            <v>11</v>
          </cell>
        </row>
        <row r="4251">
          <cell r="T4251">
            <v>11</v>
          </cell>
        </row>
        <row r="4252">
          <cell r="T4252">
            <v>11</v>
          </cell>
        </row>
        <row r="4253">
          <cell r="T4253">
            <v>11</v>
          </cell>
        </row>
        <row r="4254">
          <cell r="T4254">
            <v>11</v>
          </cell>
        </row>
        <row r="4255">
          <cell r="T4255">
            <v>11</v>
          </cell>
        </row>
        <row r="4256">
          <cell r="T4256">
            <v>11</v>
          </cell>
        </row>
        <row r="4257">
          <cell r="T4257">
            <v>11</v>
          </cell>
        </row>
        <row r="4258">
          <cell r="T4258">
            <v>11</v>
          </cell>
        </row>
        <row r="4259">
          <cell r="T4259">
            <v>11</v>
          </cell>
        </row>
        <row r="4260">
          <cell r="T4260">
            <v>11</v>
          </cell>
        </row>
        <row r="4261">
          <cell r="T4261">
            <v>11</v>
          </cell>
        </row>
        <row r="4262">
          <cell r="T4262">
            <v>11</v>
          </cell>
        </row>
        <row r="4263">
          <cell r="T4263">
            <v>11</v>
          </cell>
        </row>
        <row r="4264">
          <cell r="T4264">
            <v>11</v>
          </cell>
        </row>
        <row r="4265">
          <cell r="T4265">
            <v>11</v>
          </cell>
        </row>
        <row r="4266">
          <cell r="T4266">
            <v>11</v>
          </cell>
        </row>
        <row r="4267">
          <cell r="T4267">
            <v>11</v>
          </cell>
        </row>
        <row r="4268">
          <cell r="T4268">
            <v>11</v>
          </cell>
        </row>
        <row r="4269">
          <cell r="T4269">
            <v>11</v>
          </cell>
        </row>
        <row r="4270">
          <cell r="T4270">
            <v>11</v>
          </cell>
        </row>
        <row r="4271">
          <cell r="T4271">
            <v>11</v>
          </cell>
        </row>
        <row r="4272">
          <cell r="T4272">
            <v>11</v>
          </cell>
        </row>
        <row r="4273">
          <cell r="T4273">
            <v>11</v>
          </cell>
        </row>
        <row r="4274">
          <cell r="T4274">
            <v>11</v>
          </cell>
        </row>
        <row r="4275">
          <cell r="T4275">
            <v>11</v>
          </cell>
        </row>
        <row r="4276">
          <cell r="T4276">
            <v>11</v>
          </cell>
        </row>
        <row r="4277">
          <cell r="T4277">
            <v>11</v>
          </cell>
        </row>
        <row r="4278">
          <cell r="T4278">
            <v>11</v>
          </cell>
        </row>
        <row r="4279">
          <cell r="T4279">
            <v>11</v>
          </cell>
        </row>
        <row r="4280">
          <cell r="T4280">
            <v>11</v>
          </cell>
        </row>
        <row r="4281">
          <cell r="T4281">
            <v>11</v>
          </cell>
        </row>
        <row r="4282">
          <cell r="T4282">
            <v>11</v>
          </cell>
        </row>
        <row r="4283">
          <cell r="T4283">
            <v>11</v>
          </cell>
        </row>
        <row r="4284">
          <cell r="T4284">
            <v>11</v>
          </cell>
        </row>
        <row r="4285">
          <cell r="T4285">
            <v>11</v>
          </cell>
        </row>
        <row r="4286">
          <cell r="T4286">
            <v>11</v>
          </cell>
        </row>
        <row r="4287">
          <cell r="T4287">
            <v>11</v>
          </cell>
        </row>
        <row r="4288">
          <cell r="T4288">
            <v>11</v>
          </cell>
        </row>
        <row r="4289">
          <cell r="T4289">
            <v>11</v>
          </cell>
        </row>
        <row r="4290">
          <cell r="T4290">
            <v>11</v>
          </cell>
        </row>
        <row r="4291">
          <cell r="T4291">
            <v>11</v>
          </cell>
        </row>
        <row r="4292">
          <cell r="T4292">
            <v>11</v>
          </cell>
        </row>
        <row r="4293">
          <cell r="T4293">
            <v>11</v>
          </cell>
        </row>
        <row r="4294">
          <cell r="T4294">
            <v>11</v>
          </cell>
        </row>
        <row r="4295">
          <cell r="T4295">
            <v>11</v>
          </cell>
        </row>
        <row r="4296">
          <cell r="T4296">
            <v>11</v>
          </cell>
        </row>
        <row r="4297">
          <cell r="T4297">
            <v>11</v>
          </cell>
        </row>
        <row r="4298">
          <cell r="T4298">
            <v>11</v>
          </cell>
        </row>
        <row r="4299">
          <cell r="T4299">
            <v>11</v>
          </cell>
        </row>
        <row r="4300">
          <cell r="T4300">
            <v>11</v>
          </cell>
        </row>
        <row r="4301">
          <cell r="T4301">
            <v>11</v>
          </cell>
        </row>
        <row r="4302">
          <cell r="T4302">
            <v>11</v>
          </cell>
        </row>
        <row r="4303">
          <cell r="T4303">
            <v>11</v>
          </cell>
        </row>
        <row r="4304">
          <cell r="T4304">
            <v>11</v>
          </cell>
        </row>
        <row r="4305">
          <cell r="T4305">
            <v>11</v>
          </cell>
        </row>
        <row r="4306">
          <cell r="T4306">
            <v>11</v>
          </cell>
        </row>
        <row r="4307">
          <cell r="T4307">
            <v>11</v>
          </cell>
        </row>
        <row r="4308">
          <cell r="T4308">
            <v>11</v>
          </cell>
        </row>
        <row r="4309">
          <cell r="T4309">
            <v>11</v>
          </cell>
        </row>
        <row r="4310">
          <cell r="T4310">
            <v>11</v>
          </cell>
        </row>
        <row r="4311">
          <cell r="T4311">
            <v>11</v>
          </cell>
        </row>
        <row r="4312">
          <cell r="T4312">
            <v>11</v>
          </cell>
        </row>
        <row r="4313">
          <cell r="T4313">
            <v>11</v>
          </cell>
        </row>
        <row r="4314">
          <cell r="T4314">
            <v>11</v>
          </cell>
        </row>
        <row r="4315">
          <cell r="T4315">
            <v>11</v>
          </cell>
        </row>
        <row r="4316">
          <cell r="T4316">
            <v>11</v>
          </cell>
        </row>
        <row r="4317">
          <cell r="T4317">
            <v>11</v>
          </cell>
        </row>
        <row r="4318">
          <cell r="T4318">
            <v>11</v>
          </cell>
        </row>
        <row r="4319">
          <cell r="T4319">
            <v>11</v>
          </cell>
        </row>
        <row r="4320">
          <cell r="T4320">
            <v>11</v>
          </cell>
        </row>
        <row r="4321">
          <cell r="T4321">
            <v>11</v>
          </cell>
        </row>
        <row r="4322">
          <cell r="T4322">
            <v>11</v>
          </cell>
        </row>
        <row r="4323">
          <cell r="T4323">
            <v>11</v>
          </cell>
        </row>
        <row r="4324">
          <cell r="T4324">
            <v>11</v>
          </cell>
        </row>
        <row r="4325">
          <cell r="T4325">
            <v>11</v>
          </cell>
        </row>
        <row r="4326">
          <cell r="T4326">
            <v>11</v>
          </cell>
        </row>
        <row r="4327">
          <cell r="T4327">
            <v>11</v>
          </cell>
        </row>
        <row r="4328">
          <cell r="T4328">
            <v>11</v>
          </cell>
        </row>
        <row r="4329">
          <cell r="T4329">
            <v>11</v>
          </cell>
        </row>
        <row r="4330">
          <cell r="T4330">
            <v>11</v>
          </cell>
        </row>
        <row r="4331">
          <cell r="T4331">
            <v>11</v>
          </cell>
        </row>
        <row r="4332">
          <cell r="T4332">
            <v>11</v>
          </cell>
        </row>
        <row r="4333">
          <cell r="T4333">
            <v>11</v>
          </cell>
        </row>
        <row r="4334">
          <cell r="T4334">
            <v>11</v>
          </cell>
        </row>
        <row r="4335">
          <cell r="T4335">
            <v>11</v>
          </cell>
        </row>
        <row r="4336">
          <cell r="T4336">
            <v>11</v>
          </cell>
        </row>
        <row r="4337">
          <cell r="T4337">
            <v>11</v>
          </cell>
        </row>
        <row r="4338">
          <cell r="T4338">
            <v>11</v>
          </cell>
        </row>
        <row r="4339">
          <cell r="T4339">
            <v>11</v>
          </cell>
        </row>
        <row r="4340">
          <cell r="T4340">
            <v>11</v>
          </cell>
        </row>
        <row r="4341">
          <cell r="T4341">
            <v>11</v>
          </cell>
        </row>
        <row r="4342">
          <cell r="T4342">
            <v>11</v>
          </cell>
        </row>
        <row r="4343">
          <cell r="T4343">
            <v>11</v>
          </cell>
        </row>
        <row r="4344">
          <cell r="T4344">
            <v>11</v>
          </cell>
        </row>
        <row r="4345">
          <cell r="T4345">
            <v>11</v>
          </cell>
        </row>
        <row r="4346">
          <cell r="T4346">
            <v>11</v>
          </cell>
        </row>
        <row r="4347">
          <cell r="T4347">
            <v>11</v>
          </cell>
        </row>
        <row r="4348">
          <cell r="T4348">
            <v>11</v>
          </cell>
        </row>
        <row r="4349">
          <cell r="T4349">
            <v>11</v>
          </cell>
        </row>
        <row r="4350">
          <cell r="T4350">
            <v>11</v>
          </cell>
        </row>
        <row r="4351">
          <cell r="T4351">
            <v>11</v>
          </cell>
        </row>
        <row r="4352">
          <cell r="T4352">
            <v>11</v>
          </cell>
        </row>
        <row r="4353">
          <cell r="T4353">
            <v>11</v>
          </cell>
        </row>
        <row r="4354">
          <cell r="T4354">
            <v>11</v>
          </cell>
        </row>
        <row r="4355">
          <cell r="T4355">
            <v>11</v>
          </cell>
        </row>
        <row r="4356">
          <cell r="T4356">
            <v>11</v>
          </cell>
        </row>
        <row r="4357">
          <cell r="T4357">
            <v>11</v>
          </cell>
        </row>
        <row r="4358">
          <cell r="T4358">
            <v>11</v>
          </cell>
        </row>
        <row r="4359">
          <cell r="T4359">
            <v>11</v>
          </cell>
        </row>
        <row r="4360">
          <cell r="T4360">
            <v>11</v>
          </cell>
        </row>
        <row r="4361">
          <cell r="T4361">
            <v>11</v>
          </cell>
        </row>
        <row r="4362">
          <cell r="T4362">
            <v>11</v>
          </cell>
        </row>
        <row r="4363">
          <cell r="T4363">
            <v>11</v>
          </cell>
        </row>
        <row r="4364">
          <cell r="T4364">
            <v>11</v>
          </cell>
        </row>
        <row r="4365">
          <cell r="T4365">
            <v>11</v>
          </cell>
        </row>
        <row r="4366">
          <cell r="T4366">
            <v>11</v>
          </cell>
        </row>
        <row r="4367">
          <cell r="T4367">
            <v>11</v>
          </cell>
        </row>
        <row r="4368">
          <cell r="T4368">
            <v>11</v>
          </cell>
        </row>
        <row r="4369">
          <cell r="T4369">
            <v>11</v>
          </cell>
        </row>
        <row r="4370">
          <cell r="T4370">
            <v>11</v>
          </cell>
        </row>
        <row r="4371">
          <cell r="T4371">
            <v>11</v>
          </cell>
        </row>
        <row r="4372">
          <cell r="T4372">
            <v>11</v>
          </cell>
        </row>
        <row r="4373">
          <cell r="T4373">
            <v>11</v>
          </cell>
        </row>
        <row r="4374">
          <cell r="T4374">
            <v>11</v>
          </cell>
        </row>
        <row r="4375">
          <cell r="T4375">
            <v>11</v>
          </cell>
        </row>
        <row r="4376">
          <cell r="T4376">
            <v>11</v>
          </cell>
        </row>
        <row r="4377">
          <cell r="T4377">
            <v>11</v>
          </cell>
        </row>
        <row r="4378">
          <cell r="T4378">
            <v>11</v>
          </cell>
        </row>
        <row r="4379">
          <cell r="T4379">
            <v>11</v>
          </cell>
        </row>
        <row r="4380">
          <cell r="T4380">
            <v>11</v>
          </cell>
        </row>
        <row r="4381">
          <cell r="T4381">
            <v>11</v>
          </cell>
        </row>
        <row r="4382">
          <cell r="T4382">
            <v>11</v>
          </cell>
        </row>
        <row r="4383">
          <cell r="T4383">
            <v>11</v>
          </cell>
        </row>
        <row r="4384">
          <cell r="T4384">
            <v>11</v>
          </cell>
        </row>
        <row r="4385">
          <cell r="T4385">
            <v>11</v>
          </cell>
        </row>
        <row r="4386">
          <cell r="T4386">
            <v>11</v>
          </cell>
        </row>
        <row r="4387">
          <cell r="T4387">
            <v>11</v>
          </cell>
        </row>
        <row r="4388">
          <cell r="T4388">
            <v>11</v>
          </cell>
        </row>
        <row r="4389">
          <cell r="T4389">
            <v>11</v>
          </cell>
        </row>
        <row r="4390">
          <cell r="T4390">
            <v>11</v>
          </cell>
        </row>
        <row r="4391">
          <cell r="T4391">
            <v>11</v>
          </cell>
        </row>
        <row r="4392">
          <cell r="T4392">
            <v>11</v>
          </cell>
        </row>
        <row r="4393">
          <cell r="T4393">
            <v>11</v>
          </cell>
        </row>
        <row r="4394">
          <cell r="T4394">
            <v>11</v>
          </cell>
        </row>
        <row r="4395">
          <cell r="T4395">
            <v>11</v>
          </cell>
        </row>
        <row r="4396">
          <cell r="T4396">
            <v>11</v>
          </cell>
        </row>
        <row r="4397">
          <cell r="T4397">
            <v>11</v>
          </cell>
        </row>
        <row r="4398">
          <cell r="T4398">
            <v>11</v>
          </cell>
        </row>
        <row r="4399">
          <cell r="T4399">
            <v>11</v>
          </cell>
        </row>
        <row r="4400">
          <cell r="T4400">
            <v>11</v>
          </cell>
        </row>
        <row r="4401">
          <cell r="T4401">
            <v>11</v>
          </cell>
        </row>
        <row r="4402">
          <cell r="T4402">
            <v>11</v>
          </cell>
        </row>
        <row r="4403">
          <cell r="T4403">
            <v>11</v>
          </cell>
        </row>
        <row r="4404">
          <cell r="T4404">
            <v>11</v>
          </cell>
        </row>
        <row r="4405">
          <cell r="T4405">
            <v>11</v>
          </cell>
        </row>
        <row r="4406">
          <cell r="T4406">
            <v>11</v>
          </cell>
        </row>
        <row r="4407">
          <cell r="T4407">
            <v>11</v>
          </cell>
        </row>
        <row r="4408">
          <cell r="T4408">
            <v>11</v>
          </cell>
        </row>
        <row r="4409">
          <cell r="T4409">
            <v>11</v>
          </cell>
        </row>
        <row r="4410">
          <cell r="T4410">
            <v>11</v>
          </cell>
        </row>
        <row r="4411">
          <cell r="T4411">
            <v>11</v>
          </cell>
        </row>
        <row r="4412">
          <cell r="T4412">
            <v>11</v>
          </cell>
        </row>
        <row r="4413">
          <cell r="T4413">
            <v>11</v>
          </cell>
        </row>
        <row r="4414">
          <cell r="T4414">
            <v>11</v>
          </cell>
        </row>
        <row r="4415">
          <cell r="T4415">
            <v>11</v>
          </cell>
        </row>
        <row r="4416">
          <cell r="T4416">
            <v>11</v>
          </cell>
        </row>
        <row r="4417">
          <cell r="T4417">
            <v>11</v>
          </cell>
        </row>
        <row r="4418">
          <cell r="T4418">
            <v>11</v>
          </cell>
        </row>
        <row r="4419">
          <cell r="T4419">
            <v>11</v>
          </cell>
        </row>
        <row r="4420">
          <cell r="T4420">
            <v>11</v>
          </cell>
        </row>
        <row r="4421">
          <cell r="T4421">
            <v>11</v>
          </cell>
        </row>
        <row r="4422">
          <cell r="T4422">
            <v>12</v>
          </cell>
        </row>
        <row r="4423">
          <cell r="T4423">
            <v>12</v>
          </cell>
        </row>
        <row r="4424">
          <cell r="T4424">
            <v>12</v>
          </cell>
        </row>
        <row r="4425">
          <cell r="T4425">
            <v>12</v>
          </cell>
        </row>
        <row r="4426">
          <cell r="T4426">
            <v>12</v>
          </cell>
        </row>
        <row r="4427">
          <cell r="T4427">
            <v>12</v>
          </cell>
        </row>
        <row r="4428">
          <cell r="T4428">
            <v>12</v>
          </cell>
        </row>
        <row r="4429">
          <cell r="T4429">
            <v>12</v>
          </cell>
        </row>
        <row r="4430">
          <cell r="T4430">
            <v>12</v>
          </cell>
        </row>
        <row r="4431">
          <cell r="T4431">
            <v>12</v>
          </cell>
        </row>
        <row r="4432">
          <cell r="T4432">
            <v>12</v>
          </cell>
        </row>
        <row r="4433">
          <cell r="T4433">
            <v>12</v>
          </cell>
        </row>
        <row r="4434">
          <cell r="T4434">
            <v>12</v>
          </cell>
        </row>
        <row r="4435">
          <cell r="T4435">
            <v>12</v>
          </cell>
        </row>
        <row r="4436">
          <cell r="T4436">
            <v>12</v>
          </cell>
        </row>
        <row r="4437">
          <cell r="T4437">
            <v>12</v>
          </cell>
        </row>
        <row r="4438">
          <cell r="T4438">
            <v>12</v>
          </cell>
        </row>
        <row r="4439">
          <cell r="T4439">
            <v>12</v>
          </cell>
        </row>
        <row r="4440">
          <cell r="T4440">
            <v>12</v>
          </cell>
        </row>
        <row r="4441">
          <cell r="T4441">
            <v>12</v>
          </cell>
        </row>
        <row r="4442">
          <cell r="T4442">
            <v>12</v>
          </cell>
        </row>
        <row r="4443">
          <cell r="T4443">
            <v>12</v>
          </cell>
        </row>
        <row r="4444">
          <cell r="T4444">
            <v>12</v>
          </cell>
        </row>
        <row r="4445">
          <cell r="T4445">
            <v>12</v>
          </cell>
        </row>
        <row r="4446">
          <cell r="T4446">
            <v>12</v>
          </cell>
        </row>
        <row r="4447">
          <cell r="T4447">
            <v>12</v>
          </cell>
        </row>
        <row r="4448">
          <cell r="T4448">
            <v>12</v>
          </cell>
        </row>
        <row r="4449">
          <cell r="T4449">
            <v>12</v>
          </cell>
        </row>
        <row r="4450">
          <cell r="T4450">
            <v>12</v>
          </cell>
        </row>
        <row r="4451">
          <cell r="T4451">
            <v>12</v>
          </cell>
        </row>
        <row r="4452">
          <cell r="T4452">
            <v>12</v>
          </cell>
        </row>
        <row r="4453">
          <cell r="T4453">
            <v>12</v>
          </cell>
        </row>
        <row r="4454">
          <cell r="T4454">
            <v>12</v>
          </cell>
        </row>
        <row r="4455">
          <cell r="T4455">
            <v>12</v>
          </cell>
        </row>
        <row r="4456">
          <cell r="T4456">
            <v>12</v>
          </cell>
        </row>
        <row r="4457">
          <cell r="T4457">
            <v>12</v>
          </cell>
        </row>
        <row r="4458">
          <cell r="T4458">
            <v>12</v>
          </cell>
        </row>
        <row r="4459">
          <cell r="T4459">
            <v>12</v>
          </cell>
        </row>
        <row r="4460">
          <cell r="T4460">
            <v>12</v>
          </cell>
        </row>
        <row r="4461">
          <cell r="T4461">
            <v>12</v>
          </cell>
        </row>
        <row r="4462">
          <cell r="T4462">
            <v>12</v>
          </cell>
        </row>
        <row r="4463">
          <cell r="T4463">
            <v>12</v>
          </cell>
        </row>
        <row r="4464">
          <cell r="T4464">
            <v>12</v>
          </cell>
        </row>
        <row r="4465">
          <cell r="T4465">
            <v>12</v>
          </cell>
        </row>
        <row r="4466">
          <cell r="T4466">
            <v>12</v>
          </cell>
        </row>
        <row r="4467">
          <cell r="T4467">
            <v>12</v>
          </cell>
        </row>
        <row r="4468">
          <cell r="T4468">
            <v>12</v>
          </cell>
        </row>
        <row r="4469">
          <cell r="T4469">
            <v>12</v>
          </cell>
        </row>
        <row r="4470">
          <cell r="T4470">
            <v>12</v>
          </cell>
        </row>
        <row r="4471">
          <cell r="T4471">
            <v>12</v>
          </cell>
        </row>
        <row r="4472">
          <cell r="T4472">
            <v>12</v>
          </cell>
        </row>
        <row r="4473">
          <cell r="T4473">
            <v>12</v>
          </cell>
        </row>
        <row r="4474">
          <cell r="T4474">
            <v>12</v>
          </cell>
        </row>
        <row r="4475">
          <cell r="T4475">
            <v>12</v>
          </cell>
        </row>
        <row r="4476">
          <cell r="T4476">
            <v>12</v>
          </cell>
        </row>
        <row r="4477">
          <cell r="T4477">
            <v>12</v>
          </cell>
        </row>
        <row r="4478">
          <cell r="T4478">
            <v>12</v>
          </cell>
        </row>
        <row r="4479">
          <cell r="T4479">
            <v>12</v>
          </cell>
        </row>
        <row r="4480">
          <cell r="T4480">
            <v>12</v>
          </cell>
        </row>
        <row r="4481">
          <cell r="T4481">
            <v>12</v>
          </cell>
        </row>
        <row r="4482">
          <cell r="T4482">
            <v>12</v>
          </cell>
        </row>
        <row r="4483">
          <cell r="T4483">
            <v>12</v>
          </cell>
        </row>
        <row r="4484">
          <cell r="T4484">
            <v>12</v>
          </cell>
        </row>
        <row r="4485">
          <cell r="T4485">
            <v>12</v>
          </cell>
        </row>
        <row r="4486">
          <cell r="T4486">
            <v>12</v>
          </cell>
        </row>
        <row r="4487">
          <cell r="T4487">
            <v>12</v>
          </cell>
        </row>
        <row r="4488">
          <cell r="T4488">
            <v>12</v>
          </cell>
        </row>
        <row r="4489">
          <cell r="T4489">
            <v>12</v>
          </cell>
        </row>
        <row r="4490">
          <cell r="T4490">
            <v>12</v>
          </cell>
        </row>
        <row r="4491">
          <cell r="T4491">
            <v>12</v>
          </cell>
        </row>
        <row r="4492">
          <cell r="T4492">
            <v>12</v>
          </cell>
        </row>
        <row r="4493">
          <cell r="T4493">
            <v>12</v>
          </cell>
        </row>
        <row r="4494">
          <cell r="T4494">
            <v>12</v>
          </cell>
        </row>
        <row r="4495">
          <cell r="T4495">
            <v>12</v>
          </cell>
        </row>
        <row r="4496">
          <cell r="T4496">
            <v>12</v>
          </cell>
        </row>
        <row r="4497">
          <cell r="T4497">
            <v>12</v>
          </cell>
        </row>
        <row r="4498">
          <cell r="T4498">
            <v>12</v>
          </cell>
        </row>
        <row r="4499">
          <cell r="T4499">
            <v>12</v>
          </cell>
        </row>
        <row r="4500">
          <cell r="T4500">
            <v>12</v>
          </cell>
        </row>
        <row r="4501">
          <cell r="T4501">
            <v>12</v>
          </cell>
        </row>
        <row r="4502">
          <cell r="T4502">
            <v>12</v>
          </cell>
        </row>
        <row r="4503">
          <cell r="T4503">
            <v>12</v>
          </cell>
        </row>
        <row r="4504">
          <cell r="T4504">
            <v>12</v>
          </cell>
        </row>
        <row r="4505">
          <cell r="T4505">
            <v>12</v>
          </cell>
        </row>
        <row r="4506">
          <cell r="T4506">
            <v>12</v>
          </cell>
        </row>
        <row r="4507">
          <cell r="T4507">
            <v>12</v>
          </cell>
        </row>
        <row r="4508">
          <cell r="T4508">
            <v>12</v>
          </cell>
        </row>
        <row r="4509">
          <cell r="T4509">
            <v>12</v>
          </cell>
        </row>
        <row r="4510">
          <cell r="T4510">
            <v>12</v>
          </cell>
        </row>
        <row r="4511">
          <cell r="T4511">
            <v>12</v>
          </cell>
        </row>
        <row r="4512">
          <cell r="T4512">
            <v>12</v>
          </cell>
        </row>
        <row r="4513">
          <cell r="T4513">
            <v>12</v>
          </cell>
        </row>
        <row r="4514">
          <cell r="T4514">
            <v>12</v>
          </cell>
        </row>
        <row r="4515">
          <cell r="T4515">
            <v>12</v>
          </cell>
        </row>
        <row r="4516">
          <cell r="T4516">
            <v>12</v>
          </cell>
        </row>
        <row r="4517">
          <cell r="T4517">
            <v>12</v>
          </cell>
        </row>
        <row r="4518">
          <cell r="T4518">
            <v>12</v>
          </cell>
        </row>
        <row r="4519">
          <cell r="T4519">
            <v>12</v>
          </cell>
        </row>
        <row r="4520">
          <cell r="T4520">
            <v>12</v>
          </cell>
        </row>
        <row r="4521">
          <cell r="T4521">
            <v>12</v>
          </cell>
        </row>
        <row r="4522">
          <cell r="T4522">
            <v>12</v>
          </cell>
        </row>
        <row r="4523">
          <cell r="T4523">
            <v>12</v>
          </cell>
        </row>
        <row r="4524">
          <cell r="T4524">
            <v>12</v>
          </cell>
        </row>
        <row r="4525">
          <cell r="T4525">
            <v>12</v>
          </cell>
        </row>
        <row r="4526">
          <cell r="T4526">
            <v>12</v>
          </cell>
        </row>
        <row r="4527">
          <cell r="T4527">
            <v>12</v>
          </cell>
        </row>
        <row r="4528">
          <cell r="T4528">
            <v>12</v>
          </cell>
        </row>
        <row r="4529">
          <cell r="T4529">
            <v>12</v>
          </cell>
        </row>
        <row r="4530">
          <cell r="T4530">
            <v>12</v>
          </cell>
        </row>
        <row r="4531">
          <cell r="T4531">
            <v>12</v>
          </cell>
        </row>
        <row r="4532">
          <cell r="T4532">
            <v>12</v>
          </cell>
        </row>
        <row r="4533">
          <cell r="T4533">
            <v>12</v>
          </cell>
        </row>
        <row r="4534">
          <cell r="T4534">
            <v>12</v>
          </cell>
        </row>
        <row r="4535">
          <cell r="T4535">
            <v>12</v>
          </cell>
        </row>
        <row r="4536">
          <cell r="T4536">
            <v>12</v>
          </cell>
        </row>
        <row r="4537">
          <cell r="T4537">
            <v>12</v>
          </cell>
        </row>
        <row r="4538">
          <cell r="T4538">
            <v>12</v>
          </cell>
        </row>
        <row r="4539">
          <cell r="T4539">
            <v>12</v>
          </cell>
        </row>
        <row r="4540">
          <cell r="T4540">
            <v>12</v>
          </cell>
        </row>
        <row r="4541">
          <cell r="T4541">
            <v>12</v>
          </cell>
        </row>
        <row r="4542">
          <cell r="T4542">
            <v>12</v>
          </cell>
        </row>
        <row r="4543">
          <cell r="T4543">
            <v>12</v>
          </cell>
        </row>
        <row r="4544">
          <cell r="T4544">
            <v>12</v>
          </cell>
        </row>
        <row r="4545">
          <cell r="T4545">
            <v>12</v>
          </cell>
        </row>
        <row r="4546">
          <cell r="T4546">
            <v>12</v>
          </cell>
        </row>
        <row r="4547">
          <cell r="T4547">
            <v>12</v>
          </cell>
        </row>
        <row r="4548">
          <cell r="T4548">
            <v>12</v>
          </cell>
        </row>
        <row r="4549">
          <cell r="T4549">
            <v>12</v>
          </cell>
        </row>
        <row r="4550">
          <cell r="T4550">
            <v>12</v>
          </cell>
        </row>
        <row r="4551">
          <cell r="T4551">
            <v>12</v>
          </cell>
        </row>
        <row r="4552">
          <cell r="T4552">
            <v>12</v>
          </cell>
        </row>
        <row r="4553">
          <cell r="T4553">
            <v>12</v>
          </cell>
        </row>
        <row r="4554">
          <cell r="T4554">
            <v>12</v>
          </cell>
        </row>
        <row r="4555">
          <cell r="T4555">
            <v>12</v>
          </cell>
        </row>
        <row r="4556">
          <cell r="T4556">
            <v>12</v>
          </cell>
        </row>
        <row r="4557">
          <cell r="T4557">
            <v>12</v>
          </cell>
        </row>
        <row r="4558">
          <cell r="T4558">
            <v>12</v>
          </cell>
        </row>
        <row r="4559">
          <cell r="T4559">
            <v>12</v>
          </cell>
        </row>
        <row r="4560">
          <cell r="T4560">
            <v>12</v>
          </cell>
        </row>
        <row r="4561">
          <cell r="T4561">
            <v>12</v>
          </cell>
        </row>
        <row r="4562">
          <cell r="T4562">
            <v>12</v>
          </cell>
        </row>
        <row r="4563">
          <cell r="T4563">
            <v>12</v>
          </cell>
        </row>
        <row r="4564">
          <cell r="T4564">
            <v>12</v>
          </cell>
        </row>
        <row r="4565">
          <cell r="T4565">
            <v>12</v>
          </cell>
        </row>
        <row r="4566">
          <cell r="T4566">
            <v>12</v>
          </cell>
        </row>
        <row r="4567">
          <cell r="T4567">
            <v>12</v>
          </cell>
        </row>
        <row r="4568">
          <cell r="T4568">
            <v>12</v>
          </cell>
        </row>
        <row r="4569">
          <cell r="T4569">
            <v>12</v>
          </cell>
        </row>
        <row r="4570">
          <cell r="T4570">
            <v>12</v>
          </cell>
        </row>
        <row r="4571">
          <cell r="T4571">
            <v>12</v>
          </cell>
        </row>
        <row r="4572">
          <cell r="T4572">
            <v>12</v>
          </cell>
        </row>
        <row r="4573">
          <cell r="T4573">
            <v>12</v>
          </cell>
        </row>
        <row r="4574">
          <cell r="T4574">
            <v>12</v>
          </cell>
        </row>
        <row r="4575">
          <cell r="T4575">
            <v>12</v>
          </cell>
        </row>
        <row r="4576">
          <cell r="T4576">
            <v>12</v>
          </cell>
        </row>
        <row r="4577">
          <cell r="T4577">
            <v>12</v>
          </cell>
        </row>
        <row r="4578">
          <cell r="T4578">
            <v>12</v>
          </cell>
        </row>
        <row r="4579">
          <cell r="T4579">
            <v>12</v>
          </cell>
        </row>
        <row r="4580">
          <cell r="T4580">
            <v>12</v>
          </cell>
        </row>
        <row r="4581">
          <cell r="T4581">
            <v>12</v>
          </cell>
        </row>
        <row r="4582">
          <cell r="T4582">
            <v>12</v>
          </cell>
        </row>
        <row r="4583">
          <cell r="T4583">
            <v>12</v>
          </cell>
        </row>
        <row r="4584">
          <cell r="T4584">
            <v>12</v>
          </cell>
        </row>
        <row r="4585">
          <cell r="T4585">
            <v>12</v>
          </cell>
        </row>
        <row r="4586">
          <cell r="T4586">
            <v>12</v>
          </cell>
        </row>
        <row r="4587">
          <cell r="T4587">
            <v>12</v>
          </cell>
        </row>
        <row r="4588">
          <cell r="T4588">
            <v>12</v>
          </cell>
        </row>
        <row r="4589">
          <cell r="T4589">
            <v>12</v>
          </cell>
        </row>
        <row r="4590">
          <cell r="T4590">
            <v>12</v>
          </cell>
        </row>
        <row r="4591">
          <cell r="T4591">
            <v>12</v>
          </cell>
        </row>
        <row r="4592">
          <cell r="T4592">
            <v>12</v>
          </cell>
        </row>
        <row r="4593">
          <cell r="T4593">
            <v>12</v>
          </cell>
        </row>
        <row r="4594">
          <cell r="T4594">
            <v>12</v>
          </cell>
        </row>
        <row r="4595">
          <cell r="T4595">
            <v>12</v>
          </cell>
        </row>
        <row r="4596">
          <cell r="T4596">
            <v>12</v>
          </cell>
        </row>
        <row r="4597">
          <cell r="T4597">
            <v>12</v>
          </cell>
        </row>
        <row r="4598">
          <cell r="T4598">
            <v>12</v>
          </cell>
        </row>
        <row r="4599">
          <cell r="T4599">
            <v>12</v>
          </cell>
        </row>
        <row r="4600">
          <cell r="T4600">
            <v>12</v>
          </cell>
        </row>
        <row r="4601">
          <cell r="T4601">
            <v>12</v>
          </cell>
        </row>
        <row r="4602">
          <cell r="T4602">
            <v>12</v>
          </cell>
        </row>
        <row r="4603">
          <cell r="T4603">
            <v>12</v>
          </cell>
        </row>
        <row r="4604">
          <cell r="T4604">
            <v>12</v>
          </cell>
        </row>
        <row r="4605">
          <cell r="T4605">
            <v>12</v>
          </cell>
        </row>
        <row r="4606">
          <cell r="T4606">
            <v>12</v>
          </cell>
        </row>
        <row r="4607">
          <cell r="T4607">
            <v>12</v>
          </cell>
        </row>
        <row r="4608">
          <cell r="T4608">
            <v>12</v>
          </cell>
        </row>
        <row r="4609">
          <cell r="T4609">
            <v>12</v>
          </cell>
        </row>
        <row r="4610">
          <cell r="T4610">
            <v>12</v>
          </cell>
        </row>
        <row r="4611">
          <cell r="T4611">
            <v>12</v>
          </cell>
        </row>
        <row r="4612">
          <cell r="T4612">
            <v>12</v>
          </cell>
        </row>
        <row r="4613">
          <cell r="T4613">
            <v>12</v>
          </cell>
        </row>
        <row r="4614">
          <cell r="T4614">
            <v>12</v>
          </cell>
        </row>
        <row r="4615">
          <cell r="T4615">
            <v>12</v>
          </cell>
        </row>
        <row r="4616">
          <cell r="T4616">
            <v>12</v>
          </cell>
        </row>
        <row r="4617">
          <cell r="T4617">
            <v>12</v>
          </cell>
        </row>
        <row r="4618">
          <cell r="T4618">
            <v>12</v>
          </cell>
        </row>
        <row r="4619">
          <cell r="T4619">
            <v>12</v>
          </cell>
        </row>
        <row r="4620">
          <cell r="T4620">
            <v>12</v>
          </cell>
        </row>
        <row r="4621">
          <cell r="T4621">
            <v>12</v>
          </cell>
        </row>
        <row r="4622">
          <cell r="T4622">
            <v>12</v>
          </cell>
        </row>
        <row r="4623">
          <cell r="T4623">
            <v>12</v>
          </cell>
        </row>
        <row r="4624">
          <cell r="T4624">
            <v>12</v>
          </cell>
        </row>
        <row r="4625">
          <cell r="T4625">
            <v>12</v>
          </cell>
        </row>
        <row r="4626">
          <cell r="T4626">
            <v>12</v>
          </cell>
        </row>
        <row r="4627">
          <cell r="T4627">
            <v>12</v>
          </cell>
        </row>
        <row r="4628">
          <cell r="T4628">
            <v>12</v>
          </cell>
        </row>
        <row r="4629">
          <cell r="T4629">
            <v>12</v>
          </cell>
        </row>
        <row r="4630">
          <cell r="T4630">
            <v>12</v>
          </cell>
        </row>
        <row r="4631">
          <cell r="T4631">
            <v>12</v>
          </cell>
        </row>
        <row r="4632">
          <cell r="T4632">
            <v>12</v>
          </cell>
        </row>
        <row r="4633">
          <cell r="T4633">
            <v>12</v>
          </cell>
        </row>
        <row r="4634">
          <cell r="T4634">
            <v>12</v>
          </cell>
        </row>
        <row r="4635">
          <cell r="T4635">
            <v>12</v>
          </cell>
        </row>
        <row r="4636">
          <cell r="T4636">
            <v>12</v>
          </cell>
        </row>
        <row r="4637">
          <cell r="T4637">
            <v>12</v>
          </cell>
        </row>
        <row r="4638">
          <cell r="T4638">
            <v>12</v>
          </cell>
        </row>
        <row r="4639">
          <cell r="T4639">
            <v>12</v>
          </cell>
        </row>
        <row r="4640">
          <cell r="T4640">
            <v>12</v>
          </cell>
        </row>
        <row r="4641">
          <cell r="T4641">
            <v>12</v>
          </cell>
        </row>
        <row r="4642">
          <cell r="T4642">
            <v>12</v>
          </cell>
        </row>
        <row r="4643">
          <cell r="T4643">
            <v>12</v>
          </cell>
        </row>
        <row r="4644">
          <cell r="T4644">
            <v>12</v>
          </cell>
        </row>
        <row r="4645">
          <cell r="T4645">
            <v>12</v>
          </cell>
        </row>
        <row r="4646">
          <cell r="T4646">
            <v>12</v>
          </cell>
        </row>
        <row r="4647">
          <cell r="T4647">
            <v>12</v>
          </cell>
        </row>
        <row r="4648">
          <cell r="T4648">
            <v>12</v>
          </cell>
        </row>
        <row r="4649">
          <cell r="T4649">
            <v>12</v>
          </cell>
        </row>
        <row r="4650">
          <cell r="T4650">
            <v>12</v>
          </cell>
        </row>
        <row r="4651">
          <cell r="T4651">
            <v>12</v>
          </cell>
        </row>
        <row r="4652">
          <cell r="T4652">
            <v>12</v>
          </cell>
        </row>
        <row r="4653">
          <cell r="T4653">
            <v>12</v>
          </cell>
        </row>
        <row r="4654">
          <cell r="T4654">
            <v>12</v>
          </cell>
        </row>
        <row r="4655">
          <cell r="T4655">
            <v>12</v>
          </cell>
        </row>
        <row r="4656">
          <cell r="T4656">
            <v>12</v>
          </cell>
        </row>
        <row r="4657">
          <cell r="T4657">
            <v>12</v>
          </cell>
        </row>
        <row r="4658">
          <cell r="T4658">
            <v>12</v>
          </cell>
        </row>
        <row r="4659">
          <cell r="T4659">
            <v>12</v>
          </cell>
        </row>
        <row r="4660">
          <cell r="T4660">
            <v>12</v>
          </cell>
        </row>
        <row r="4661">
          <cell r="T4661">
            <v>12</v>
          </cell>
        </row>
        <row r="4662">
          <cell r="T4662">
            <v>12</v>
          </cell>
        </row>
        <row r="4663">
          <cell r="T4663">
            <v>12</v>
          </cell>
        </row>
        <row r="4664">
          <cell r="T4664">
            <v>12</v>
          </cell>
        </row>
        <row r="4665">
          <cell r="T4665">
            <v>12</v>
          </cell>
        </row>
        <row r="4666">
          <cell r="T4666">
            <v>12</v>
          </cell>
        </row>
        <row r="4667">
          <cell r="T4667">
            <v>12</v>
          </cell>
        </row>
        <row r="4668">
          <cell r="T4668">
            <v>12</v>
          </cell>
        </row>
        <row r="4669">
          <cell r="T4669">
            <v>12</v>
          </cell>
        </row>
        <row r="4670">
          <cell r="T4670">
            <v>12</v>
          </cell>
        </row>
        <row r="4671">
          <cell r="T4671">
            <v>12</v>
          </cell>
        </row>
        <row r="4672">
          <cell r="T4672">
            <v>12</v>
          </cell>
        </row>
        <row r="4673">
          <cell r="T4673">
            <v>12</v>
          </cell>
        </row>
        <row r="4674">
          <cell r="T4674">
            <v>12</v>
          </cell>
        </row>
        <row r="4675">
          <cell r="T4675">
            <v>12</v>
          </cell>
        </row>
        <row r="4676">
          <cell r="T4676">
            <v>12</v>
          </cell>
        </row>
        <row r="4677">
          <cell r="T4677">
            <v>12</v>
          </cell>
        </row>
        <row r="4678">
          <cell r="T4678">
            <v>12</v>
          </cell>
        </row>
        <row r="4679">
          <cell r="T4679">
            <v>12</v>
          </cell>
        </row>
        <row r="4680">
          <cell r="T4680">
            <v>12</v>
          </cell>
        </row>
        <row r="4681">
          <cell r="T4681">
            <v>12</v>
          </cell>
        </row>
        <row r="4682">
          <cell r="T4682">
            <v>12</v>
          </cell>
        </row>
        <row r="4683">
          <cell r="T4683">
            <v>12</v>
          </cell>
        </row>
        <row r="4684">
          <cell r="T4684">
            <v>12</v>
          </cell>
        </row>
        <row r="4685">
          <cell r="T4685">
            <v>12</v>
          </cell>
        </row>
        <row r="4686">
          <cell r="T4686">
            <v>12</v>
          </cell>
        </row>
        <row r="4687">
          <cell r="T4687">
            <v>12</v>
          </cell>
        </row>
        <row r="4688">
          <cell r="T4688">
            <v>12</v>
          </cell>
        </row>
        <row r="4689">
          <cell r="T4689">
            <v>12</v>
          </cell>
        </row>
        <row r="4690">
          <cell r="T4690">
            <v>12</v>
          </cell>
        </row>
        <row r="4691">
          <cell r="T4691">
            <v>12</v>
          </cell>
        </row>
        <row r="4692">
          <cell r="T4692">
            <v>12</v>
          </cell>
        </row>
        <row r="4693">
          <cell r="T4693">
            <v>12</v>
          </cell>
        </row>
        <row r="4694">
          <cell r="T4694">
            <v>12</v>
          </cell>
        </row>
        <row r="4695">
          <cell r="T4695">
            <v>12</v>
          </cell>
        </row>
        <row r="4696">
          <cell r="T4696">
            <v>12</v>
          </cell>
        </row>
        <row r="4697">
          <cell r="T4697">
            <v>12</v>
          </cell>
        </row>
        <row r="4698">
          <cell r="T4698">
            <v>12</v>
          </cell>
        </row>
        <row r="4699">
          <cell r="T4699">
            <v>12</v>
          </cell>
        </row>
        <row r="4700">
          <cell r="T4700">
            <v>12</v>
          </cell>
        </row>
        <row r="4701">
          <cell r="T4701">
            <v>12</v>
          </cell>
        </row>
        <row r="4702">
          <cell r="T4702">
            <v>12</v>
          </cell>
        </row>
        <row r="4703">
          <cell r="T4703">
            <v>12</v>
          </cell>
        </row>
        <row r="4704">
          <cell r="T4704">
            <v>12</v>
          </cell>
        </row>
        <row r="4705">
          <cell r="T4705">
            <v>12</v>
          </cell>
        </row>
        <row r="4706">
          <cell r="T4706">
            <v>12</v>
          </cell>
        </row>
        <row r="4707">
          <cell r="T4707">
            <v>12</v>
          </cell>
        </row>
        <row r="4708">
          <cell r="T4708">
            <v>12</v>
          </cell>
        </row>
        <row r="4709">
          <cell r="T4709">
            <v>12</v>
          </cell>
        </row>
        <row r="4710">
          <cell r="T4710">
            <v>12</v>
          </cell>
        </row>
        <row r="4711">
          <cell r="T4711">
            <v>12</v>
          </cell>
        </row>
        <row r="4712">
          <cell r="T4712">
            <v>12</v>
          </cell>
        </row>
        <row r="4713">
          <cell r="T4713">
            <v>12</v>
          </cell>
        </row>
        <row r="4714">
          <cell r="T4714">
            <v>12</v>
          </cell>
        </row>
        <row r="4715">
          <cell r="T4715">
            <v>12</v>
          </cell>
        </row>
        <row r="4716">
          <cell r="T4716">
            <v>12</v>
          </cell>
        </row>
        <row r="4717">
          <cell r="T4717">
            <v>12</v>
          </cell>
        </row>
        <row r="4718">
          <cell r="T4718">
            <v>12</v>
          </cell>
        </row>
        <row r="4719">
          <cell r="T4719">
            <v>12</v>
          </cell>
        </row>
        <row r="4720">
          <cell r="T4720">
            <v>12</v>
          </cell>
        </row>
        <row r="4721">
          <cell r="T4721">
            <v>12</v>
          </cell>
        </row>
        <row r="4722">
          <cell r="T4722">
            <v>12</v>
          </cell>
        </row>
        <row r="4723">
          <cell r="T4723">
            <v>12</v>
          </cell>
        </row>
        <row r="4724">
          <cell r="T4724">
            <v>12</v>
          </cell>
        </row>
        <row r="4725">
          <cell r="T4725">
            <v>12</v>
          </cell>
        </row>
        <row r="4726">
          <cell r="T4726">
            <v>12</v>
          </cell>
        </row>
        <row r="4727">
          <cell r="T4727">
            <v>12</v>
          </cell>
        </row>
        <row r="4728">
          <cell r="T4728">
            <v>12</v>
          </cell>
        </row>
        <row r="4729">
          <cell r="T4729">
            <v>12</v>
          </cell>
        </row>
        <row r="4730">
          <cell r="T4730">
            <v>12</v>
          </cell>
        </row>
        <row r="4731">
          <cell r="T4731">
            <v>12</v>
          </cell>
        </row>
        <row r="4732">
          <cell r="T4732">
            <v>12</v>
          </cell>
        </row>
        <row r="4733">
          <cell r="T4733">
            <v>12</v>
          </cell>
        </row>
        <row r="4734">
          <cell r="T4734">
            <v>12</v>
          </cell>
        </row>
        <row r="4735">
          <cell r="T4735">
            <v>12</v>
          </cell>
        </row>
        <row r="4736">
          <cell r="T4736">
            <v>12</v>
          </cell>
        </row>
        <row r="4737">
          <cell r="T4737">
            <v>12</v>
          </cell>
        </row>
        <row r="4738">
          <cell r="T4738">
            <v>12</v>
          </cell>
        </row>
        <row r="4739">
          <cell r="T4739">
            <v>12</v>
          </cell>
        </row>
        <row r="4740">
          <cell r="T4740">
            <v>12</v>
          </cell>
        </row>
        <row r="4741">
          <cell r="T4741">
            <v>12</v>
          </cell>
        </row>
        <row r="4742">
          <cell r="T4742">
            <v>12</v>
          </cell>
        </row>
        <row r="4743">
          <cell r="T4743">
            <v>12</v>
          </cell>
        </row>
        <row r="4744">
          <cell r="T4744">
            <v>12</v>
          </cell>
        </row>
        <row r="4745">
          <cell r="T4745">
            <v>12</v>
          </cell>
        </row>
        <row r="4746">
          <cell r="T4746">
            <v>12</v>
          </cell>
        </row>
        <row r="4747">
          <cell r="T4747">
            <v>12</v>
          </cell>
        </row>
        <row r="4748">
          <cell r="T4748">
            <v>12</v>
          </cell>
        </row>
        <row r="4749">
          <cell r="T4749">
            <v>12</v>
          </cell>
        </row>
        <row r="4750">
          <cell r="T4750">
            <v>12</v>
          </cell>
        </row>
        <row r="4751">
          <cell r="T4751">
            <v>12</v>
          </cell>
        </row>
        <row r="4752">
          <cell r="T4752">
            <v>12</v>
          </cell>
        </row>
        <row r="4753">
          <cell r="T4753">
            <v>12</v>
          </cell>
        </row>
        <row r="4754">
          <cell r="T4754">
            <v>12</v>
          </cell>
        </row>
        <row r="4755">
          <cell r="T4755">
            <v>12</v>
          </cell>
        </row>
        <row r="4756">
          <cell r="T4756">
            <v>12</v>
          </cell>
        </row>
        <row r="4757">
          <cell r="T4757">
            <v>12</v>
          </cell>
        </row>
        <row r="4758">
          <cell r="T4758">
            <v>12</v>
          </cell>
        </row>
        <row r="4759">
          <cell r="T4759">
            <v>12</v>
          </cell>
        </row>
        <row r="4760">
          <cell r="T4760">
            <v>12</v>
          </cell>
        </row>
        <row r="4761">
          <cell r="T4761">
            <v>12</v>
          </cell>
        </row>
        <row r="4762">
          <cell r="T4762">
            <v>12</v>
          </cell>
        </row>
        <row r="4763">
          <cell r="T4763">
            <v>12</v>
          </cell>
        </row>
        <row r="4764">
          <cell r="T4764">
            <v>12</v>
          </cell>
        </row>
        <row r="4765">
          <cell r="T4765">
            <v>12</v>
          </cell>
        </row>
        <row r="4766">
          <cell r="T4766">
            <v>12</v>
          </cell>
        </row>
        <row r="4767">
          <cell r="T4767">
            <v>12</v>
          </cell>
        </row>
        <row r="4768">
          <cell r="T4768">
            <v>12</v>
          </cell>
        </row>
        <row r="4769">
          <cell r="T4769">
            <v>12</v>
          </cell>
        </row>
        <row r="4770">
          <cell r="T4770">
            <v>12</v>
          </cell>
        </row>
        <row r="4771">
          <cell r="T4771">
            <v>12</v>
          </cell>
        </row>
        <row r="4772">
          <cell r="T4772">
            <v>12</v>
          </cell>
        </row>
        <row r="4773">
          <cell r="T4773">
            <v>12</v>
          </cell>
        </row>
        <row r="4774">
          <cell r="T4774">
            <v>12</v>
          </cell>
        </row>
        <row r="4775">
          <cell r="T4775">
            <v>12</v>
          </cell>
        </row>
        <row r="4776">
          <cell r="T4776">
            <v>12</v>
          </cell>
        </row>
        <row r="4777">
          <cell r="T4777">
            <v>12</v>
          </cell>
        </row>
        <row r="4778">
          <cell r="T4778">
            <v>12</v>
          </cell>
        </row>
        <row r="4779">
          <cell r="T4779">
            <v>12</v>
          </cell>
        </row>
        <row r="4780">
          <cell r="T4780">
            <v>12</v>
          </cell>
        </row>
        <row r="4781">
          <cell r="T4781">
            <v>12</v>
          </cell>
        </row>
        <row r="4782">
          <cell r="T4782">
            <v>12</v>
          </cell>
        </row>
        <row r="4783">
          <cell r="T4783">
            <v>12</v>
          </cell>
        </row>
        <row r="4784">
          <cell r="T4784">
            <v>12</v>
          </cell>
        </row>
        <row r="4785">
          <cell r="T4785">
            <v>12</v>
          </cell>
        </row>
        <row r="4786">
          <cell r="T4786">
            <v>12</v>
          </cell>
        </row>
        <row r="4787">
          <cell r="T4787">
            <v>12</v>
          </cell>
        </row>
        <row r="4788">
          <cell r="T4788">
            <v>12</v>
          </cell>
        </row>
        <row r="4789">
          <cell r="T4789">
            <v>12</v>
          </cell>
        </row>
        <row r="4790">
          <cell r="T4790">
            <v>12</v>
          </cell>
        </row>
        <row r="4791">
          <cell r="T4791">
            <v>12</v>
          </cell>
        </row>
        <row r="4792">
          <cell r="T4792">
            <v>12</v>
          </cell>
        </row>
        <row r="4793">
          <cell r="T4793">
            <v>12</v>
          </cell>
        </row>
        <row r="4794">
          <cell r="T4794">
            <v>12</v>
          </cell>
        </row>
        <row r="4795">
          <cell r="T4795">
            <v>12</v>
          </cell>
        </row>
        <row r="4796">
          <cell r="T4796">
            <v>12</v>
          </cell>
        </row>
        <row r="4797">
          <cell r="T4797">
            <v>12</v>
          </cell>
        </row>
        <row r="4798">
          <cell r="T4798">
            <v>12</v>
          </cell>
        </row>
        <row r="4799">
          <cell r="T4799">
            <v>12</v>
          </cell>
        </row>
        <row r="4800">
          <cell r="T4800">
            <v>12</v>
          </cell>
        </row>
        <row r="4801">
          <cell r="T4801">
            <v>12</v>
          </cell>
        </row>
        <row r="4802">
          <cell r="T4802">
            <v>12</v>
          </cell>
        </row>
        <row r="4803">
          <cell r="T4803">
            <v>12</v>
          </cell>
        </row>
        <row r="4804">
          <cell r="T4804">
            <v>12</v>
          </cell>
        </row>
        <row r="4805">
          <cell r="T4805">
            <v>12</v>
          </cell>
        </row>
        <row r="4806">
          <cell r="T4806">
            <v>12</v>
          </cell>
        </row>
        <row r="4807">
          <cell r="T4807">
            <v>12</v>
          </cell>
        </row>
        <row r="4808">
          <cell r="T4808">
            <v>12</v>
          </cell>
        </row>
        <row r="4809">
          <cell r="T4809">
            <v>12</v>
          </cell>
        </row>
        <row r="4810">
          <cell r="T4810">
            <v>12</v>
          </cell>
        </row>
        <row r="4811">
          <cell r="T4811">
            <v>12</v>
          </cell>
        </row>
        <row r="4812">
          <cell r="T4812">
            <v>12</v>
          </cell>
        </row>
        <row r="4813">
          <cell r="T4813">
            <v>12</v>
          </cell>
        </row>
        <row r="4814">
          <cell r="T4814">
            <v>12</v>
          </cell>
        </row>
        <row r="4815">
          <cell r="T4815">
            <v>12</v>
          </cell>
        </row>
        <row r="4816">
          <cell r="T4816">
            <v>12</v>
          </cell>
        </row>
        <row r="4817">
          <cell r="T4817">
            <v>12</v>
          </cell>
        </row>
        <row r="4818">
          <cell r="T4818">
            <v>12</v>
          </cell>
        </row>
        <row r="4819">
          <cell r="T4819">
            <v>12</v>
          </cell>
        </row>
        <row r="4820">
          <cell r="T4820">
            <v>12</v>
          </cell>
        </row>
        <row r="4821">
          <cell r="T4821">
            <v>12</v>
          </cell>
        </row>
        <row r="4822">
          <cell r="T4822">
            <v>12</v>
          </cell>
        </row>
        <row r="4823">
          <cell r="T4823">
            <v>12</v>
          </cell>
        </row>
        <row r="4824">
          <cell r="T4824">
            <v>12</v>
          </cell>
        </row>
        <row r="4825">
          <cell r="T4825">
            <v>12</v>
          </cell>
        </row>
        <row r="4826">
          <cell r="T4826">
            <v>12</v>
          </cell>
        </row>
        <row r="4827">
          <cell r="T4827">
            <v>12</v>
          </cell>
        </row>
        <row r="4828">
          <cell r="T4828">
            <v>12</v>
          </cell>
        </row>
        <row r="4829">
          <cell r="T4829">
            <v>12</v>
          </cell>
        </row>
        <row r="4830">
          <cell r="T4830">
            <v>12</v>
          </cell>
        </row>
        <row r="4831">
          <cell r="T4831">
            <v>12</v>
          </cell>
        </row>
        <row r="4832">
          <cell r="T4832">
            <v>12</v>
          </cell>
        </row>
        <row r="4833">
          <cell r="T4833">
            <v>12</v>
          </cell>
        </row>
        <row r="4834">
          <cell r="T4834">
            <v>12</v>
          </cell>
        </row>
        <row r="4835">
          <cell r="T4835">
            <v>12</v>
          </cell>
        </row>
        <row r="4836">
          <cell r="T4836">
            <v>12</v>
          </cell>
        </row>
        <row r="4837">
          <cell r="T4837">
            <v>12</v>
          </cell>
        </row>
        <row r="4838">
          <cell r="T4838">
            <v>12</v>
          </cell>
        </row>
        <row r="4839">
          <cell r="T4839">
            <v>12</v>
          </cell>
        </row>
        <row r="4840">
          <cell r="T4840">
            <v>12</v>
          </cell>
        </row>
        <row r="4841">
          <cell r="T4841">
            <v>12</v>
          </cell>
        </row>
        <row r="4842">
          <cell r="T4842">
            <v>12</v>
          </cell>
        </row>
        <row r="4843">
          <cell r="T4843">
            <v>12</v>
          </cell>
        </row>
        <row r="4844">
          <cell r="T4844">
            <v>12</v>
          </cell>
        </row>
        <row r="4845">
          <cell r="T4845">
            <v>12</v>
          </cell>
        </row>
        <row r="4846">
          <cell r="T4846">
            <v>12</v>
          </cell>
        </row>
        <row r="4847">
          <cell r="T4847">
            <v>12</v>
          </cell>
        </row>
        <row r="4848">
          <cell r="T4848">
            <v>12</v>
          </cell>
        </row>
        <row r="4849">
          <cell r="T4849">
            <v>12</v>
          </cell>
        </row>
        <row r="4850">
          <cell r="T4850">
            <v>12</v>
          </cell>
        </row>
        <row r="4851">
          <cell r="T4851">
            <v>12</v>
          </cell>
        </row>
        <row r="4852">
          <cell r="T4852">
            <v>12</v>
          </cell>
        </row>
        <row r="4853">
          <cell r="T4853">
            <v>12</v>
          </cell>
        </row>
        <row r="4854">
          <cell r="T4854">
            <v>12</v>
          </cell>
        </row>
        <row r="4855">
          <cell r="T4855">
            <v>12</v>
          </cell>
        </row>
        <row r="4856">
          <cell r="T4856">
            <v>12</v>
          </cell>
        </row>
        <row r="4857">
          <cell r="T4857">
            <v>12</v>
          </cell>
        </row>
        <row r="4858">
          <cell r="T4858">
            <v>12</v>
          </cell>
        </row>
        <row r="4859">
          <cell r="T4859">
            <v>12</v>
          </cell>
        </row>
        <row r="4860">
          <cell r="T4860">
            <v>12</v>
          </cell>
        </row>
        <row r="4861">
          <cell r="T4861">
            <v>12</v>
          </cell>
        </row>
        <row r="4862">
          <cell r="T4862">
            <v>12</v>
          </cell>
        </row>
        <row r="4863">
          <cell r="T4863">
            <v>12</v>
          </cell>
        </row>
        <row r="4864">
          <cell r="T4864">
            <v>12</v>
          </cell>
        </row>
        <row r="4865">
          <cell r="T4865">
            <v>12</v>
          </cell>
        </row>
        <row r="4866">
          <cell r="T4866">
            <v>12</v>
          </cell>
        </row>
        <row r="4867">
          <cell r="T4867">
            <v>12</v>
          </cell>
        </row>
        <row r="4868">
          <cell r="T4868">
            <v>12</v>
          </cell>
        </row>
        <row r="4869">
          <cell r="T4869">
            <v>12</v>
          </cell>
        </row>
        <row r="4870">
          <cell r="T4870">
            <v>12</v>
          </cell>
        </row>
        <row r="4871">
          <cell r="T4871">
            <v>12</v>
          </cell>
        </row>
        <row r="4872">
          <cell r="T4872">
            <v>12</v>
          </cell>
        </row>
        <row r="4873">
          <cell r="T4873">
            <v>12</v>
          </cell>
        </row>
        <row r="4874">
          <cell r="T4874">
            <v>12</v>
          </cell>
        </row>
        <row r="4875">
          <cell r="T4875">
            <v>12</v>
          </cell>
        </row>
        <row r="4876">
          <cell r="T4876">
            <v>12</v>
          </cell>
        </row>
        <row r="4877">
          <cell r="T4877">
            <v>12</v>
          </cell>
        </row>
        <row r="4878">
          <cell r="T4878">
            <v>12</v>
          </cell>
        </row>
        <row r="4879">
          <cell r="T4879">
            <v>12</v>
          </cell>
        </row>
        <row r="4880">
          <cell r="T4880">
            <v>12</v>
          </cell>
        </row>
        <row r="4881">
          <cell r="T4881">
            <v>12</v>
          </cell>
        </row>
        <row r="4882">
          <cell r="T4882">
            <v>12</v>
          </cell>
        </row>
        <row r="4883">
          <cell r="T4883">
            <v>12</v>
          </cell>
        </row>
        <row r="4884">
          <cell r="T4884">
            <v>12</v>
          </cell>
        </row>
        <row r="4885">
          <cell r="T4885">
            <v>12</v>
          </cell>
        </row>
        <row r="4886">
          <cell r="T4886">
            <v>12</v>
          </cell>
        </row>
        <row r="4887">
          <cell r="T4887">
            <v>12</v>
          </cell>
        </row>
        <row r="4888">
          <cell r="T4888">
            <v>12</v>
          </cell>
        </row>
        <row r="4889">
          <cell r="T4889">
            <v>12</v>
          </cell>
        </row>
        <row r="4890">
          <cell r="T4890">
            <v>12</v>
          </cell>
        </row>
        <row r="4891">
          <cell r="T4891">
            <v>12</v>
          </cell>
        </row>
        <row r="4892">
          <cell r="T4892">
            <v>12</v>
          </cell>
        </row>
        <row r="4893">
          <cell r="T4893">
            <v>12</v>
          </cell>
        </row>
        <row r="4894">
          <cell r="T4894">
            <v>12</v>
          </cell>
        </row>
        <row r="4895">
          <cell r="T4895">
            <v>12</v>
          </cell>
        </row>
        <row r="4896">
          <cell r="T4896">
            <v>12</v>
          </cell>
        </row>
        <row r="4897">
          <cell r="T4897">
            <v>12</v>
          </cell>
        </row>
        <row r="4898">
          <cell r="T4898">
            <v>12</v>
          </cell>
        </row>
        <row r="4899">
          <cell r="T4899">
            <v>12</v>
          </cell>
        </row>
        <row r="4900">
          <cell r="T4900">
            <v>12</v>
          </cell>
        </row>
        <row r="4901">
          <cell r="T4901">
            <v>12</v>
          </cell>
        </row>
        <row r="4902">
          <cell r="T4902">
            <v>12</v>
          </cell>
        </row>
        <row r="4903">
          <cell r="T4903">
            <v>12</v>
          </cell>
        </row>
        <row r="4904">
          <cell r="T4904">
            <v>12</v>
          </cell>
        </row>
        <row r="4905">
          <cell r="T4905">
            <v>12</v>
          </cell>
        </row>
        <row r="4906">
          <cell r="T4906">
            <v>12</v>
          </cell>
        </row>
        <row r="4907">
          <cell r="T4907">
            <v>12</v>
          </cell>
        </row>
        <row r="4908">
          <cell r="T4908">
            <v>12</v>
          </cell>
        </row>
        <row r="4909">
          <cell r="T4909">
            <v>12</v>
          </cell>
        </row>
        <row r="4910">
          <cell r="T4910">
            <v>12</v>
          </cell>
        </row>
        <row r="4911">
          <cell r="T4911">
            <v>12</v>
          </cell>
        </row>
        <row r="4912">
          <cell r="T4912">
            <v>12</v>
          </cell>
        </row>
        <row r="4913">
          <cell r="T4913">
            <v>12</v>
          </cell>
        </row>
        <row r="4914">
          <cell r="T4914">
            <v>12</v>
          </cell>
        </row>
        <row r="4915">
          <cell r="T4915">
            <v>12</v>
          </cell>
        </row>
        <row r="4916">
          <cell r="T4916">
            <v>12</v>
          </cell>
        </row>
        <row r="4917">
          <cell r="T4917">
            <v>12</v>
          </cell>
        </row>
        <row r="4918">
          <cell r="T4918">
            <v>12</v>
          </cell>
        </row>
        <row r="4919">
          <cell r="T4919">
            <v>12</v>
          </cell>
        </row>
        <row r="4920">
          <cell r="T4920">
            <v>12</v>
          </cell>
        </row>
        <row r="4921">
          <cell r="T4921">
            <v>12</v>
          </cell>
        </row>
        <row r="4922">
          <cell r="T4922">
            <v>12</v>
          </cell>
        </row>
        <row r="4923">
          <cell r="T4923">
            <v>12</v>
          </cell>
        </row>
        <row r="4924">
          <cell r="T4924">
            <v>12</v>
          </cell>
        </row>
        <row r="4925">
          <cell r="T4925">
            <v>12</v>
          </cell>
        </row>
        <row r="4926">
          <cell r="T4926">
            <v>12</v>
          </cell>
        </row>
        <row r="4927">
          <cell r="T4927">
            <v>12</v>
          </cell>
        </row>
        <row r="4928">
          <cell r="T4928">
            <v>12</v>
          </cell>
        </row>
        <row r="4929">
          <cell r="T4929">
            <v>12</v>
          </cell>
        </row>
        <row r="4930">
          <cell r="T4930">
            <v>12</v>
          </cell>
        </row>
        <row r="4931">
          <cell r="T4931">
            <v>12</v>
          </cell>
        </row>
        <row r="4932">
          <cell r="T4932">
            <v>12</v>
          </cell>
        </row>
        <row r="4933">
          <cell r="T4933">
            <v>12</v>
          </cell>
        </row>
        <row r="4934">
          <cell r="T4934">
            <v>12</v>
          </cell>
        </row>
        <row r="4935">
          <cell r="T4935">
            <v>12</v>
          </cell>
        </row>
        <row r="4936">
          <cell r="T4936">
            <v>12</v>
          </cell>
        </row>
        <row r="4937">
          <cell r="T4937">
            <v>12</v>
          </cell>
        </row>
        <row r="4938">
          <cell r="T4938">
            <v>12</v>
          </cell>
        </row>
        <row r="4939">
          <cell r="T4939">
            <v>12</v>
          </cell>
        </row>
        <row r="4940">
          <cell r="T4940">
            <v>12</v>
          </cell>
        </row>
        <row r="4941">
          <cell r="T4941">
            <v>12</v>
          </cell>
        </row>
        <row r="4942">
          <cell r="T4942">
            <v>12</v>
          </cell>
        </row>
        <row r="4943">
          <cell r="T4943">
            <v>12</v>
          </cell>
        </row>
        <row r="4944">
          <cell r="T4944">
            <v>12</v>
          </cell>
        </row>
        <row r="4945">
          <cell r="T4945">
            <v>12</v>
          </cell>
        </row>
        <row r="4946">
          <cell r="T4946">
            <v>12</v>
          </cell>
        </row>
        <row r="4947">
          <cell r="T4947">
            <v>12</v>
          </cell>
        </row>
        <row r="4948">
          <cell r="T4948">
            <v>12</v>
          </cell>
        </row>
        <row r="4949">
          <cell r="T4949">
            <v>12</v>
          </cell>
        </row>
        <row r="4950">
          <cell r="T4950">
            <v>12</v>
          </cell>
        </row>
        <row r="4951">
          <cell r="T4951">
            <v>12</v>
          </cell>
        </row>
        <row r="4952">
          <cell r="T4952">
            <v>12</v>
          </cell>
        </row>
        <row r="4953">
          <cell r="T4953">
            <v>12</v>
          </cell>
        </row>
        <row r="4954">
          <cell r="T4954">
            <v>12</v>
          </cell>
        </row>
        <row r="4955">
          <cell r="T4955">
            <v>12</v>
          </cell>
        </row>
        <row r="4956">
          <cell r="T4956">
            <v>12</v>
          </cell>
        </row>
        <row r="4957">
          <cell r="T4957">
            <v>12</v>
          </cell>
        </row>
        <row r="4958">
          <cell r="T4958">
            <v>12</v>
          </cell>
        </row>
        <row r="4959">
          <cell r="T4959">
            <v>12</v>
          </cell>
        </row>
        <row r="4960">
          <cell r="T4960">
            <v>12</v>
          </cell>
        </row>
        <row r="4961">
          <cell r="T4961">
            <v>12</v>
          </cell>
        </row>
        <row r="4962">
          <cell r="T4962">
            <v>12</v>
          </cell>
        </row>
        <row r="4963">
          <cell r="T4963">
            <v>12</v>
          </cell>
        </row>
        <row r="4964">
          <cell r="T4964">
            <v>12</v>
          </cell>
        </row>
        <row r="4965">
          <cell r="T4965">
            <v>12</v>
          </cell>
        </row>
        <row r="4966">
          <cell r="T4966">
            <v>12</v>
          </cell>
        </row>
        <row r="4967">
          <cell r="T4967">
            <v>12</v>
          </cell>
        </row>
        <row r="4968">
          <cell r="T4968">
            <v>12</v>
          </cell>
        </row>
        <row r="4969">
          <cell r="T4969">
            <v>12</v>
          </cell>
        </row>
        <row r="4970">
          <cell r="T4970">
            <v>12</v>
          </cell>
        </row>
        <row r="4971">
          <cell r="T4971">
            <v>12</v>
          </cell>
        </row>
        <row r="4972">
          <cell r="T4972">
            <v>12</v>
          </cell>
        </row>
        <row r="4973">
          <cell r="T4973">
            <v>12</v>
          </cell>
        </row>
        <row r="4974">
          <cell r="T4974">
            <v>12</v>
          </cell>
        </row>
        <row r="4975">
          <cell r="T4975">
            <v>12</v>
          </cell>
        </row>
        <row r="4976">
          <cell r="T4976">
            <v>12</v>
          </cell>
        </row>
        <row r="4977">
          <cell r="T4977">
            <v>12</v>
          </cell>
        </row>
        <row r="4978">
          <cell r="T4978">
            <v>12</v>
          </cell>
        </row>
        <row r="4979">
          <cell r="T4979">
            <v>12</v>
          </cell>
        </row>
        <row r="4980">
          <cell r="T4980">
            <v>12</v>
          </cell>
        </row>
        <row r="4981">
          <cell r="T4981">
            <v>12</v>
          </cell>
        </row>
        <row r="4982">
          <cell r="T4982">
            <v>12</v>
          </cell>
        </row>
        <row r="4983">
          <cell r="T4983">
            <v>12</v>
          </cell>
        </row>
        <row r="4984">
          <cell r="T4984">
            <v>12</v>
          </cell>
        </row>
        <row r="4985">
          <cell r="T4985">
            <v>12</v>
          </cell>
        </row>
        <row r="4986">
          <cell r="T4986">
            <v>12</v>
          </cell>
        </row>
        <row r="4987">
          <cell r="T4987">
            <v>12</v>
          </cell>
        </row>
        <row r="4988">
          <cell r="T4988">
            <v>12</v>
          </cell>
        </row>
        <row r="4989">
          <cell r="T4989">
            <v>12</v>
          </cell>
        </row>
        <row r="4990">
          <cell r="T4990">
            <v>12</v>
          </cell>
        </row>
        <row r="4991">
          <cell r="T4991">
            <v>12</v>
          </cell>
        </row>
        <row r="4992">
          <cell r="T4992">
            <v>12</v>
          </cell>
        </row>
        <row r="4993">
          <cell r="T4993">
            <v>12</v>
          </cell>
        </row>
        <row r="4994">
          <cell r="T4994">
            <v>12</v>
          </cell>
        </row>
        <row r="4995">
          <cell r="T4995">
            <v>12</v>
          </cell>
        </row>
        <row r="4996">
          <cell r="T4996">
            <v>12</v>
          </cell>
        </row>
        <row r="4997">
          <cell r="T4997">
            <v>12</v>
          </cell>
        </row>
        <row r="4998">
          <cell r="T4998">
            <v>12</v>
          </cell>
        </row>
        <row r="4999">
          <cell r="T4999">
            <v>12</v>
          </cell>
        </row>
        <row r="5000">
          <cell r="T5000">
            <v>12</v>
          </cell>
        </row>
        <row r="5001">
          <cell r="T5001">
            <v>12</v>
          </cell>
        </row>
        <row r="5002">
          <cell r="T5002">
            <v>12</v>
          </cell>
        </row>
        <row r="5003">
          <cell r="T5003">
            <v>12</v>
          </cell>
        </row>
        <row r="5004">
          <cell r="T5004">
            <v>12</v>
          </cell>
        </row>
        <row r="5005">
          <cell r="T5005">
            <v>12</v>
          </cell>
        </row>
        <row r="5006">
          <cell r="T5006">
            <v>12</v>
          </cell>
        </row>
        <row r="5007">
          <cell r="T5007">
            <v>12</v>
          </cell>
        </row>
        <row r="5008">
          <cell r="T5008">
            <v>12</v>
          </cell>
        </row>
        <row r="5009">
          <cell r="T5009">
            <v>12</v>
          </cell>
        </row>
        <row r="5010">
          <cell r="T5010">
            <v>12</v>
          </cell>
        </row>
        <row r="5011">
          <cell r="T5011">
            <v>12</v>
          </cell>
        </row>
        <row r="5012">
          <cell r="T5012">
            <v>12</v>
          </cell>
        </row>
        <row r="5013">
          <cell r="T5013">
            <v>12</v>
          </cell>
        </row>
        <row r="5014">
          <cell r="T5014">
            <v>12</v>
          </cell>
        </row>
        <row r="5015">
          <cell r="T5015">
            <v>12</v>
          </cell>
        </row>
        <row r="5016">
          <cell r="T5016">
            <v>12</v>
          </cell>
        </row>
        <row r="5017">
          <cell r="T5017">
            <v>12</v>
          </cell>
        </row>
        <row r="5018">
          <cell r="T5018">
            <v>12</v>
          </cell>
        </row>
        <row r="5019">
          <cell r="T5019">
            <v>12</v>
          </cell>
        </row>
        <row r="5020">
          <cell r="T5020">
            <v>12</v>
          </cell>
        </row>
        <row r="5021">
          <cell r="T5021">
            <v>12</v>
          </cell>
        </row>
        <row r="5022">
          <cell r="T5022">
            <v>12</v>
          </cell>
        </row>
        <row r="5023">
          <cell r="T5023">
            <v>12</v>
          </cell>
        </row>
        <row r="5024">
          <cell r="T5024">
            <v>12</v>
          </cell>
        </row>
        <row r="5025">
          <cell r="T5025">
            <v>12</v>
          </cell>
        </row>
        <row r="5026">
          <cell r="T5026">
            <v>12</v>
          </cell>
        </row>
        <row r="5027">
          <cell r="T5027">
            <v>12</v>
          </cell>
        </row>
        <row r="5028">
          <cell r="T5028">
            <v>12</v>
          </cell>
        </row>
        <row r="5029">
          <cell r="T5029">
            <v>12</v>
          </cell>
        </row>
        <row r="5030">
          <cell r="T5030">
            <v>12</v>
          </cell>
        </row>
        <row r="5031">
          <cell r="T5031">
            <v>12</v>
          </cell>
        </row>
        <row r="5032">
          <cell r="T5032">
            <v>12</v>
          </cell>
        </row>
        <row r="5033">
          <cell r="T5033">
            <v>12</v>
          </cell>
        </row>
        <row r="5034">
          <cell r="T5034">
            <v>12</v>
          </cell>
        </row>
        <row r="5035">
          <cell r="T5035">
            <v>12</v>
          </cell>
        </row>
        <row r="5036">
          <cell r="T5036">
            <v>12</v>
          </cell>
        </row>
        <row r="5037">
          <cell r="T5037">
            <v>12</v>
          </cell>
        </row>
        <row r="5038">
          <cell r="T5038">
            <v>12</v>
          </cell>
        </row>
        <row r="5039">
          <cell r="T5039">
            <v>12</v>
          </cell>
        </row>
        <row r="5040">
          <cell r="T5040">
            <v>12</v>
          </cell>
        </row>
        <row r="5041">
          <cell r="T5041">
            <v>12</v>
          </cell>
        </row>
        <row r="5042">
          <cell r="T5042">
            <v>12</v>
          </cell>
        </row>
        <row r="5043">
          <cell r="T5043">
            <v>12</v>
          </cell>
        </row>
        <row r="5044">
          <cell r="T5044">
            <v>12</v>
          </cell>
        </row>
        <row r="5045">
          <cell r="T5045">
            <v>12</v>
          </cell>
        </row>
        <row r="5046">
          <cell r="T5046">
            <v>12</v>
          </cell>
        </row>
        <row r="5047">
          <cell r="T5047">
            <v>12</v>
          </cell>
        </row>
        <row r="5048">
          <cell r="T5048">
            <v>12</v>
          </cell>
        </row>
        <row r="5049">
          <cell r="T5049">
            <v>12</v>
          </cell>
        </row>
        <row r="5050">
          <cell r="T5050">
            <v>12</v>
          </cell>
        </row>
        <row r="5051">
          <cell r="T5051">
            <v>12</v>
          </cell>
        </row>
        <row r="5052">
          <cell r="T5052">
            <v>12</v>
          </cell>
        </row>
        <row r="5053">
          <cell r="T5053">
            <v>12</v>
          </cell>
        </row>
        <row r="5054">
          <cell r="T5054">
            <v>12</v>
          </cell>
        </row>
        <row r="5055">
          <cell r="T5055">
            <v>12</v>
          </cell>
        </row>
        <row r="5056">
          <cell r="T5056">
            <v>12</v>
          </cell>
        </row>
        <row r="5057">
          <cell r="T5057">
            <v>12</v>
          </cell>
        </row>
        <row r="5058">
          <cell r="T5058">
            <v>12</v>
          </cell>
        </row>
        <row r="5059">
          <cell r="T5059">
            <v>12</v>
          </cell>
        </row>
        <row r="5060">
          <cell r="T5060">
            <v>12</v>
          </cell>
        </row>
        <row r="5061">
          <cell r="T5061">
            <v>12</v>
          </cell>
        </row>
        <row r="5062">
          <cell r="T5062">
            <v>12</v>
          </cell>
        </row>
        <row r="5063">
          <cell r="T5063">
            <v>12</v>
          </cell>
        </row>
        <row r="5064">
          <cell r="T5064">
            <v>12</v>
          </cell>
        </row>
        <row r="5065">
          <cell r="T5065">
            <v>12</v>
          </cell>
        </row>
        <row r="5066">
          <cell r="T5066">
            <v>12</v>
          </cell>
        </row>
        <row r="5067">
          <cell r="T5067">
            <v>12</v>
          </cell>
        </row>
        <row r="5068">
          <cell r="T5068">
            <v>12</v>
          </cell>
        </row>
        <row r="5069">
          <cell r="T5069">
            <v>12</v>
          </cell>
        </row>
        <row r="5070">
          <cell r="T5070">
            <v>12</v>
          </cell>
        </row>
        <row r="5071">
          <cell r="T5071">
            <v>12</v>
          </cell>
        </row>
        <row r="5072">
          <cell r="T5072">
            <v>12</v>
          </cell>
        </row>
        <row r="5073">
          <cell r="T5073">
            <v>12</v>
          </cell>
        </row>
        <row r="5074">
          <cell r="T5074">
            <v>12</v>
          </cell>
        </row>
        <row r="5075">
          <cell r="T5075">
            <v>12</v>
          </cell>
        </row>
        <row r="5076">
          <cell r="T5076">
            <v>12</v>
          </cell>
        </row>
        <row r="5077">
          <cell r="T5077">
            <v>12</v>
          </cell>
        </row>
        <row r="5078">
          <cell r="T5078">
            <v>12</v>
          </cell>
        </row>
        <row r="5079">
          <cell r="T5079">
            <v>12</v>
          </cell>
        </row>
        <row r="5080">
          <cell r="T5080">
            <v>12</v>
          </cell>
        </row>
        <row r="5081">
          <cell r="T5081">
            <v>12</v>
          </cell>
        </row>
        <row r="5082">
          <cell r="T5082">
            <v>12</v>
          </cell>
        </row>
        <row r="5083">
          <cell r="T5083">
            <v>12</v>
          </cell>
        </row>
        <row r="5084">
          <cell r="T5084">
            <v>12</v>
          </cell>
        </row>
        <row r="5085">
          <cell r="T5085">
            <v>12</v>
          </cell>
        </row>
        <row r="5086">
          <cell r="T5086">
            <v>12</v>
          </cell>
        </row>
        <row r="5087">
          <cell r="T5087">
            <v>12</v>
          </cell>
        </row>
        <row r="5088">
          <cell r="T5088">
            <v>12</v>
          </cell>
        </row>
        <row r="5089">
          <cell r="T5089">
            <v>12</v>
          </cell>
        </row>
        <row r="5090">
          <cell r="T5090">
            <v>12</v>
          </cell>
        </row>
        <row r="5091">
          <cell r="T5091">
            <v>12</v>
          </cell>
        </row>
        <row r="5092">
          <cell r="T5092">
            <v>12</v>
          </cell>
        </row>
        <row r="5093">
          <cell r="T5093">
            <v>12</v>
          </cell>
        </row>
        <row r="5094">
          <cell r="T5094">
            <v>12</v>
          </cell>
        </row>
        <row r="5095">
          <cell r="T5095">
            <v>12</v>
          </cell>
        </row>
        <row r="5096">
          <cell r="T5096">
            <v>12</v>
          </cell>
        </row>
        <row r="5097">
          <cell r="T5097">
            <v>12</v>
          </cell>
        </row>
        <row r="5098">
          <cell r="T5098">
            <v>12</v>
          </cell>
        </row>
        <row r="5099">
          <cell r="T5099">
            <v>12</v>
          </cell>
        </row>
        <row r="5100">
          <cell r="T5100">
            <v>12</v>
          </cell>
        </row>
        <row r="5101">
          <cell r="T5101">
            <v>12</v>
          </cell>
        </row>
        <row r="5102">
          <cell r="T5102">
            <v>12</v>
          </cell>
        </row>
        <row r="5103">
          <cell r="T5103">
            <v>12</v>
          </cell>
        </row>
        <row r="5104">
          <cell r="T5104">
            <v>12</v>
          </cell>
        </row>
        <row r="5105">
          <cell r="T5105">
            <v>12</v>
          </cell>
        </row>
        <row r="5106">
          <cell r="T5106">
            <v>12</v>
          </cell>
        </row>
        <row r="5107">
          <cell r="T5107">
            <v>12</v>
          </cell>
        </row>
        <row r="5108">
          <cell r="T5108">
            <v>12</v>
          </cell>
        </row>
        <row r="5109">
          <cell r="T5109">
            <v>12</v>
          </cell>
        </row>
        <row r="5110">
          <cell r="T5110">
            <v>12</v>
          </cell>
        </row>
        <row r="5111">
          <cell r="T5111">
            <v>12</v>
          </cell>
        </row>
        <row r="5112">
          <cell r="T5112">
            <v>12</v>
          </cell>
        </row>
        <row r="5113">
          <cell r="T5113">
            <v>12</v>
          </cell>
        </row>
        <row r="5114">
          <cell r="T5114">
            <v>12</v>
          </cell>
        </row>
        <row r="5115">
          <cell r="T5115">
            <v>12</v>
          </cell>
        </row>
        <row r="5116">
          <cell r="T5116">
            <v>12</v>
          </cell>
        </row>
        <row r="5117">
          <cell r="T5117">
            <v>12</v>
          </cell>
        </row>
        <row r="5118">
          <cell r="T5118">
            <v>12</v>
          </cell>
        </row>
        <row r="5119">
          <cell r="T5119">
            <v>12</v>
          </cell>
        </row>
        <row r="5120">
          <cell r="T5120">
            <v>12</v>
          </cell>
        </row>
        <row r="5121">
          <cell r="T5121">
            <v>12</v>
          </cell>
        </row>
        <row r="5122">
          <cell r="T5122">
            <v>12</v>
          </cell>
        </row>
        <row r="5123">
          <cell r="T5123">
            <v>12</v>
          </cell>
        </row>
        <row r="5124">
          <cell r="T5124">
            <v>12</v>
          </cell>
        </row>
        <row r="5125">
          <cell r="T5125">
            <v>12</v>
          </cell>
        </row>
        <row r="5126">
          <cell r="T5126">
            <v>12</v>
          </cell>
        </row>
        <row r="5127">
          <cell r="T5127">
            <v>12</v>
          </cell>
        </row>
        <row r="5128">
          <cell r="T5128">
            <v>12</v>
          </cell>
        </row>
        <row r="5129">
          <cell r="T5129">
            <v>12</v>
          </cell>
        </row>
        <row r="5130">
          <cell r="T5130">
            <v>12</v>
          </cell>
        </row>
        <row r="5131">
          <cell r="T5131">
            <v>12</v>
          </cell>
        </row>
        <row r="5132">
          <cell r="T5132">
            <v>12</v>
          </cell>
        </row>
        <row r="5133">
          <cell r="T5133">
            <v>12</v>
          </cell>
        </row>
        <row r="5134">
          <cell r="T5134">
            <v>12</v>
          </cell>
        </row>
        <row r="5135">
          <cell r="T5135">
            <v>12</v>
          </cell>
        </row>
        <row r="5136">
          <cell r="T5136">
            <v>12</v>
          </cell>
        </row>
        <row r="5137">
          <cell r="T5137">
            <v>12</v>
          </cell>
        </row>
        <row r="5138">
          <cell r="T5138">
            <v>12</v>
          </cell>
        </row>
        <row r="5139">
          <cell r="T5139">
            <v>12</v>
          </cell>
        </row>
        <row r="5140">
          <cell r="T5140">
            <v>12</v>
          </cell>
        </row>
        <row r="5141">
          <cell r="T5141">
            <v>12</v>
          </cell>
        </row>
        <row r="5142">
          <cell r="T5142">
            <v>12</v>
          </cell>
        </row>
        <row r="5143">
          <cell r="T5143">
            <v>12</v>
          </cell>
        </row>
        <row r="5144">
          <cell r="T5144">
            <v>12</v>
          </cell>
        </row>
        <row r="5145">
          <cell r="T5145">
            <v>12</v>
          </cell>
        </row>
        <row r="5146">
          <cell r="T5146">
            <v>12</v>
          </cell>
        </row>
        <row r="5147">
          <cell r="T5147">
            <v>12</v>
          </cell>
        </row>
        <row r="5148">
          <cell r="T5148">
            <v>12</v>
          </cell>
        </row>
        <row r="5149">
          <cell r="T5149">
            <v>12</v>
          </cell>
        </row>
        <row r="5150">
          <cell r="T5150">
            <v>12</v>
          </cell>
        </row>
        <row r="5151">
          <cell r="T5151">
            <v>12</v>
          </cell>
        </row>
        <row r="5152">
          <cell r="T5152">
            <v>12</v>
          </cell>
        </row>
        <row r="5153">
          <cell r="T5153">
            <v>12</v>
          </cell>
        </row>
        <row r="5154">
          <cell r="T5154">
            <v>12</v>
          </cell>
        </row>
        <row r="5155">
          <cell r="T5155">
            <v>12</v>
          </cell>
        </row>
        <row r="5156">
          <cell r="T5156">
            <v>12</v>
          </cell>
        </row>
        <row r="5157">
          <cell r="T5157">
            <v>12</v>
          </cell>
        </row>
        <row r="5158">
          <cell r="T5158">
            <v>12</v>
          </cell>
        </row>
        <row r="5159">
          <cell r="T5159">
            <v>12</v>
          </cell>
        </row>
        <row r="5160">
          <cell r="T5160">
            <v>12</v>
          </cell>
        </row>
        <row r="5161">
          <cell r="T5161">
            <v>12</v>
          </cell>
        </row>
        <row r="5162">
          <cell r="T5162">
            <v>12</v>
          </cell>
        </row>
        <row r="5163">
          <cell r="T5163">
            <v>12</v>
          </cell>
        </row>
        <row r="5164">
          <cell r="T5164">
            <v>12</v>
          </cell>
        </row>
        <row r="5165">
          <cell r="T5165">
            <v>12</v>
          </cell>
        </row>
        <row r="5166">
          <cell r="T5166">
            <v>12</v>
          </cell>
        </row>
        <row r="5167">
          <cell r="T5167">
            <v>12</v>
          </cell>
        </row>
        <row r="5168">
          <cell r="T5168">
            <v>12</v>
          </cell>
        </row>
        <row r="5169">
          <cell r="T5169">
            <v>12</v>
          </cell>
        </row>
        <row r="5170">
          <cell r="T5170">
            <v>12</v>
          </cell>
        </row>
        <row r="5171">
          <cell r="T5171">
            <v>12</v>
          </cell>
        </row>
        <row r="5172">
          <cell r="T5172">
            <v>12</v>
          </cell>
        </row>
        <row r="5173">
          <cell r="T5173">
            <v>12</v>
          </cell>
        </row>
        <row r="5174">
          <cell r="T5174">
            <v>12</v>
          </cell>
        </row>
        <row r="5175">
          <cell r="T5175">
            <v>12</v>
          </cell>
        </row>
        <row r="5176">
          <cell r="T5176">
            <v>12</v>
          </cell>
        </row>
        <row r="5177">
          <cell r="T5177">
            <v>12</v>
          </cell>
        </row>
        <row r="5178">
          <cell r="T5178">
            <v>12</v>
          </cell>
        </row>
        <row r="5179">
          <cell r="T5179">
            <v>12</v>
          </cell>
        </row>
        <row r="5180">
          <cell r="T5180">
            <v>12</v>
          </cell>
        </row>
        <row r="5181">
          <cell r="T5181">
            <v>12</v>
          </cell>
        </row>
        <row r="5182">
          <cell r="T5182">
            <v>12</v>
          </cell>
        </row>
        <row r="5183">
          <cell r="T5183">
            <v>12</v>
          </cell>
        </row>
        <row r="5184">
          <cell r="T5184">
            <v>12</v>
          </cell>
        </row>
        <row r="5185">
          <cell r="T5185">
            <v>12</v>
          </cell>
        </row>
        <row r="5186">
          <cell r="T5186">
            <v>12</v>
          </cell>
        </row>
        <row r="5187">
          <cell r="T5187">
            <v>12</v>
          </cell>
        </row>
        <row r="5188">
          <cell r="T5188">
            <v>12</v>
          </cell>
        </row>
        <row r="5189">
          <cell r="T5189">
            <v>12</v>
          </cell>
        </row>
        <row r="5190">
          <cell r="T5190">
            <v>12</v>
          </cell>
        </row>
        <row r="5191">
          <cell r="T5191">
            <v>12</v>
          </cell>
        </row>
        <row r="5192">
          <cell r="T5192">
            <v>12</v>
          </cell>
        </row>
        <row r="5193">
          <cell r="T5193">
            <v>12</v>
          </cell>
        </row>
        <row r="5194">
          <cell r="T5194">
            <v>12</v>
          </cell>
        </row>
        <row r="5195">
          <cell r="T5195">
            <v>12</v>
          </cell>
        </row>
        <row r="5196">
          <cell r="T5196">
            <v>12</v>
          </cell>
        </row>
        <row r="5197">
          <cell r="T5197">
            <v>12</v>
          </cell>
        </row>
        <row r="5198">
          <cell r="T5198">
            <v>12</v>
          </cell>
        </row>
        <row r="5199">
          <cell r="T5199">
            <v>12</v>
          </cell>
        </row>
        <row r="5200">
          <cell r="T5200">
            <v>12</v>
          </cell>
        </row>
        <row r="5201">
          <cell r="T5201">
            <v>12</v>
          </cell>
        </row>
        <row r="5202">
          <cell r="T5202">
            <v>12</v>
          </cell>
        </row>
        <row r="5203">
          <cell r="T5203">
            <v>12</v>
          </cell>
        </row>
        <row r="5204">
          <cell r="T5204">
            <v>12</v>
          </cell>
        </row>
        <row r="5205">
          <cell r="T5205">
            <v>12</v>
          </cell>
        </row>
        <row r="5206">
          <cell r="T5206">
            <v>12</v>
          </cell>
        </row>
        <row r="5207">
          <cell r="T5207">
            <v>12</v>
          </cell>
        </row>
        <row r="5208">
          <cell r="T5208">
            <v>12</v>
          </cell>
        </row>
        <row r="5209">
          <cell r="T5209">
            <v>12</v>
          </cell>
        </row>
        <row r="5210">
          <cell r="T5210">
            <v>12</v>
          </cell>
        </row>
        <row r="5211">
          <cell r="T5211">
            <v>12</v>
          </cell>
        </row>
        <row r="5212">
          <cell r="T5212">
            <v>12</v>
          </cell>
        </row>
        <row r="5213">
          <cell r="T5213">
            <v>12</v>
          </cell>
        </row>
        <row r="5214">
          <cell r="T5214">
            <v>12</v>
          </cell>
        </row>
        <row r="5215">
          <cell r="T5215">
            <v>12</v>
          </cell>
        </row>
        <row r="5216">
          <cell r="T5216">
            <v>12</v>
          </cell>
        </row>
        <row r="5217">
          <cell r="T5217">
            <v>12</v>
          </cell>
        </row>
        <row r="5218">
          <cell r="T5218">
            <v>12</v>
          </cell>
        </row>
        <row r="5219">
          <cell r="T5219">
            <v>12</v>
          </cell>
        </row>
        <row r="5220">
          <cell r="T5220">
            <v>12</v>
          </cell>
        </row>
        <row r="5221">
          <cell r="T5221">
            <v>12</v>
          </cell>
        </row>
        <row r="5222">
          <cell r="T5222">
            <v>12</v>
          </cell>
        </row>
        <row r="5223">
          <cell r="T5223">
            <v>12</v>
          </cell>
        </row>
        <row r="5224">
          <cell r="T5224">
            <v>12</v>
          </cell>
        </row>
        <row r="5225">
          <cell r="T5225">
            <v>12</v>
          </cell>
        </row>
        <row r="5226">
          <cell r="T5226">
            <v>12</v>
          </cell>
        </row>
        <row r="5227">
          <cell r="T5227">
            <v>12</v>
          </cell>
        </row>
        <row r="5228">
          <cell r="T5228">
            <v>12</v>
          </cell>
        </row>
        <row r="5229">
          <cell r="T5229">
            <v>12</v>
          </cell>
        </row>
        <row r="5230">
          <cell r="T5230">
            <v>12</v>
          </cell>
        </row>
        <row r="5231">
          <cell r="T5231">
            <v>12</v>
          </cell>
        </row>
        <row r="5232">
          <cell r="T5232">
            <v>12</v>
          </cell>
        </row>
        <row r="5233">
          <cell r="T5233">
            <v>12</v>
          </cell>
        </row>
        <row r="5234">
          <cell r="T5234">
            <v>12</v>
          </cell>
        </row>
        <row r="5235">
          <cell r="T5235">
            <v>12</v>
          </cell>
        </row>
        <row r="5236">
          <cell r="T5236">
            <v>12</v>
          </cell>
        </row>
        <row r="5237">
          <cell r="T5237">
            <v>12</v>
          </cell>
        </row>
        <row r="5238">
          <cell r="T5238">
            <v>12</v>
          </cell>
        </row>
        <row r="5239">
          <cell r="T5239">
            <v>12</v>
          </cell>
        </row>
        <row r="5240">
          <cell r="T5240">
            <v>12</v>
          </cell>
        </row>
        <row r="5241">
          <cell r="T5241">
            <v>12</v>
          </cell>
        </row>
        <row r="5242">
          <cell r="T5242">
            <v>12</v>
          </cell>
        </row>
        <row r="5243">
          <cell r="T5243">
            <v>12</v>
          </cell>
        </row>
        <row r="5244">
          <cell r="T5244">
            <v>12</v>
          </cell>
        </row>
        <row r="5245">
          <cell r="T5245">
            <v>12</v>
          </cell>
        </row>
        <row r="5246">
          <cell r="T5246">
            <v>12</v>
          </cell>
        </row>
        <row r="5247">
          <cell r="T5247">
            <v>12</v>
          </cell>
        </row>
        <row r="5248">
          <cell r="T5248">
            <v>12</v>
          </cell>
        </row>
        <row r="5249">
          <cell r="T5249">
            <v>12</v>
          </cell>
        </row>
        <row r="5250">
          <cell r="T5250">
            <v>12</v>
          </cell>
        </row>
        <row r="5251">
          <cell r="T5251">
            <v>12</v>
          </cell>
        </row>
        <row r="5252">
          <cell r="T5252">
            <v>12</v>
          </cell>
        </row>
        <row r="5253">
          <cell r="T5253">
            <v>12</v>
          </cell>
        </row>
        <row r="5254">
          <cell r="T5254">
            <v>12</v>
          </cell>
        </row>
        <row r="5255">
          <cell r="T5255">
            <v>12</v>
          </cell>
        </row>
        <row r="5256">
          <cell r="T5256">
            <v>12</v>
          </cell>
        </row>
        <row r="5257">
          <cell r="T5257">
            <v>12</v>
          </cell>
        </row>
        <row r="5258">
          <cell r="T5258">
            <v>12</v>
          </cell>
        </row>
        <row r="5259">
          <cell r="T5259">
            <v>12</v>
          </cell>
        </row>
        <row r="5260">
          <cell r="T5260">
            <v>12</v>
          </cell>
        </row>
        <row r="5261">
          <cell r="T5261">
            <v>12</v>
          </cell>
        </row>
        <row r="5262">
          <cell r="T5262">
            <v>12</v>
          </cell>
        </row>
        <row r="5263">
          <cell r="T5263">
            <v>12</v>
          </cell>
        </row>
        <row r="5264">
          <cell r="T5264">
            <v>12</v>
          </cell>
        </row>
        <row r="5265">
          <cell r="T5265">
            <v>12</v>
          </cell>
        </row>
        <row r="5266">
          <cell r="T5266">
            <v>12</v>
          </cell>
        </row>
        <row r="5267">
          <cell r="T5267">
            <v>12</v>
          </cell>
        </row>
        <row r="5268">
          <cell r="T5268">
            <v>12</v>
          </cell>
        </row>
        <row r="5269">
          <cell r="T5269">
            <v>12</v>
          </cell>
        </row>
        <row r="5270">
          <cell r="T5270">
            <v>12</v>
          </cell>
        </row>
        <row r="5271">
          <cell r="T5271">
            <v>12</v>
          </cell>
        </row>
        <row r="5272">
          <cell r="T5272">
            <v>12</v>
          </cell>
        </row>
        <row r="5273">
          <cell r="T5273">
            <v>12</v>
          </cell>
        </row>
        <row r="5274">
          <cell r="T5274">
            <v>12</v>
          </cell>
        </row>
        <row r="5275">
          <cell r="T5275">
            <v>12</v>
          </cell>
        </row>
        <row r="5276">
          <cell r="T5276">
            <v>12</v>
          </cell>
        </row>
        <row r="5277">
          <cell r="T5277">
            <v>12</v>
          </cell>
        </row>
        <row r="5278">
          <cell r="T5278">
            <v>12</v>
          </cell>
        </row>
        <row r="5279">
          <cell r="T5279">
            <v>12</v>
          </cell>
        </row>
        <row r="5280">
          <cell r="T5280">
            <v>12</v>
          </cell>
        </row>
        <row r="5281">
          <cell r="T5281">
            <v>12</v>
          </cell>
        </row>
        <row r="5282">
          <cell r="T5282">
            <v>12</v>
          </cell>
        </row>
        <row r="5283">
          <cell r="T5283">
            <v>12</v>
          </cell>
        </row>
        <row r="5284">
          <cell r="T5284">
            <v>12</v>
          </cell>
        </row>
        <row r="5285">
          <cell r="T5285">
            <v>12</v>
          </cell>
        </row>
        <row r="5286">
          <cell r="T5286">
            <v>12</v>
          </cell>
        </row>
        <row r="5287">
          <cell r="T5287">
            <v>12</v>
          </cell>
        </row>
        <row r="5288">
          <cell r="T5288">
            <v>12</v>
          </cell>
        </row>
        <row r="5289">
          <cell r="T5289">
            <v>12</v>
          </cell>
        </row>
        <row r="5290">
          <cell r="T5290">
            <v>12</v>
          </cell>
        </row>
        <row r="5291">
          <cell r="T5291">
            <v>12</v>
          </cell>
        </row>
        <row r="5292">
          <cell r="T5292">
            <v>12</v>
          </cell>
        </row>
        <row r="5293">
          <cell r="T5293">
            <v>12</v>
          </cell>
        </row>
        <row r="5294">
          <cell r="T5294">
            <v>12</v>
          </cell>
        </row>
        <row r="5295">
          <cell r="T5295">
            <v>12</v>
          </cell>
        </row>
        <row r="5296">
          <cell r="T5296">
            <v>12</v>
          </cell>
        </row>
        <row r="5297">
          <cell r="T5297">
            <v>12</v>
          </cell>
        </row>
        <row r="5298">
          <cell r="T5298">
            <v>12</v>
          </cell>
        </row>
        <row r="5299">
          <cell r="T5299">
            <v>12</v>
          </cell>
        </row>
        <row r="5300">
          <cell r="T5300">
            <v>12</v>
          </cell>
        </row>
        <row r="5301">
          <cell r="T5301">
            <v>12</v>
          </cell>
        </row>
        <row r="5302">
          <cell r="T5302">
            <v>12</v>
          </cell>
        </row>
        <row r="5303">
          <cell r="T5303">
            <v>12</v>
          </cell>
        </row>
        <row r="5304">
          <cell r="T5304">
            <v>12</v>
          </cell>
        </row>
        <row r="5305">
          <cell r="T5305">
            <v>12</v>
          </cell>
        </row>
        <row r="5306">
          <cell r="T5306">
            <v>12</v>
          </cell>
        </row>
        <row r="5307">
          <cell r="T5307">
            <v>12</v>
          </cell>
        </row>
        <row r="5308">
          <cell r="T5308">
            <v>12</v>
          </cell>
        </row>
        <row r="5309">
          <cell r="T5309">
            <v>12</v>
          </cell>
        </row>
        <row r="5310">
          <cell r="T5310">
            <v>12</v>
          </cell>
        </row>
        <row r="5311">
          <cell r="T5311">
            <v>12</v>
          </cell>
        </row>
        <row r="5312">
          <cell r="T5312">
            <v>12</v>
          </cell>
        </row>
        <row r="5313">
          <cell r="T5313">
            <v>12</v>
          </cell>
        </row>
        <row r="5314">
          <cell r="T5314">
            <v>12</v>
          </cell>
        </row>
        <row r="5315">
          <cell r="T5315">
            <v>12</v>
          </cell>
        </row>
        <row r="5316">
          <cell r="T5316">
            <v>12</v>
          </cell>
        </row>
        <row r="5317">
          <cell r="T5317">
            <v>12</v>
          </cell>
        </row>
        <row r="5318">
          <cell r="T5318">
            <v>12</v>
          </cell>
        </row>
        <row r="5319">
          <cell r="T5319">
            <v>12</v>
          </cell>
        </row>
        <row r="5320">
          <cell r="T5320">
            <v>12</v>
          </cell>
        </row>
        <row r="5321">
          <cell r="T5321">
            <v>12</v>
          </cell>
        </row>
        <row r="5322">
          <cell r="T5322">
            <v>12</v>
          </cell>
        </row>
        <row r="5323">
          <cell r="T5323">
            <v>12</v>
          </cell>
        </row>
        <row r="5324">
          <cell r="T5324">
            <v>12</v>
          </cell>
        </row>
        <row r="5325">
          <cell r="T5325">
            <v>12</v>
          </cell>
        </row>
        <row r="5326">
          <cell r="T5326">
            <v>12</v>
          </cell>
        </row>
        <row r="5327">
          <cell r="T5327">
            <v>12</v>
          </cell>
        </row>
        <row r="5328">
          <cell r="T5328">
            <v>12</v>
          </cell>
        </row>
        <row r="5329">
          <cell r="T5329">
            <v>12</v>
          </cell>
        </row>
        <row r="5330">
          <cell r="T5330">
            <v>12</v>
          </cell>
        </row>
        <row r="5331">
          <cell r="T5331">
            <v>12</v>
          </cell>
        </row>
        <row r="5332">
          <cell r="T5332">
            <v>12</v>
          </cell>
        </row>
        <row r="5333">
          <cell r="T5333">
            <v>12</v>
          </cell>
        </row>
        <row r="5334">
          <cell r="T5334">
            <v>12</v>
          </cell>
        </row>
        <row r="5335">
          <cell r="T5335">
            <v>12</v>
          </cell>
        </row>
        <row r="5336">
          <cell r="T5336">
            <v>12</v>
          </cell>
        </row>
        <row r="5337">
          <cell r="T5337">
            <v>12</v>
          </cell>
        </row>
        <row r="5338">
          <cell r="T5338">
            <v>12</v>
          </cell>
        </row>
        <row r="5339">
          <cell r="T5339">
            <v>12</v>
          </cell>
        </row>
        <row r="5340">
          <cell r="T5340">
            <v>12</v>
          </cell>
        </row>
        <row r="5341">
          <cell r="T5341">
            <v>12</v>
          </cell>
        </row>
        <row r="5342">
          <cell r="T5342">
            <v>12</v>
          </cell>
        </row>
        <row r="5343">
          <cell r="T5343">
            <v>12</v>
          </cell>
        </row>
        <row r="5344">
          <cell r="T5344">
            <v>12</v>
          </cell>
        </row>
        <row r="5345">
          <cell r="T5345">
            <v>12</v>
          </cell>
        </row>
        <row r="5346">
          <cell r="T5346">
            <v>12</v>
          </cell>
        </row>
        <row r="5347">
          <cell r="T5347">
            <v>12</v>
          </cell>
        </row>
        <row r="5348">
          <cell r="T5348">
            <v>12</v>
          </cell>
        </row>
        <row r="5349">
          <cell r="T5349">
            <v>12</v>
          </cell>
        </row>
        <row r="5350">
          <cell r="T5350">
            <v>12</v>
          </cell>
        </row>
        <row r="5351">
          <cell r="T5351">
            <v>12</v>
          </cell>
        </row>
        <row r="5352">
          <cell r="T5352">
            <v>12</v>
          </cell>
        </row>
        <row r="5353">
          <cell r="T5353">
            <v>12</v>
          </cell>
        </row>
        <row r="5354">
          <cell r="T5354">
            <v>12</v>
          </cell>
        </row>
        <row r="5355">
          <cell r="T5355">
            <v>12</v>
          </cell>
        </row>
        <row r="5356">
          <cell r="T5356">
            <v>12</v>
          </cell>
        </row>
        <row r="5357">
          <cell r="T5357">
            <v>12</v>
          </cell>
        </row>
        <row r="5358">
          <cell r="T5358">
            <v>12</v>
          </cell>
        </row>
        <row r="5359">
          <cell r="T5359">
            <v>12</v>
          </cell>
        </row>
        <row r="5360">
          <cell r="T5360">
            <v>12</v>
          </cell>
        </row>
        <row r="5361">
          <cell r="T5361">
            <v>12</v>
          </cell>
        </row>
        <row r="5362">
          <cell r="T5362">
            <v>12</v>
          </cell>
        </row>
        <row r="5363">
          <cell r="T5363">
            <v>12</v>
          </cell>
        </row>
        <row r="5364">
          <cell r="T5364">
            <v>12</v>
          </cell>
        </row>
        <row r="5365">
          <cell r="T5365">
            <v>12</v>
          </cell>
        </row>
        <row r="5366">
          <cell r="T5366">
            <v>12</v>
          </cell>
        </row>
        <row r="5367">
          <cell r="T5367">
            <v>12</v>
          </cell>
        </row>
        <row r="5368">
          <cell r="T5368">
            <v>12</v>
          </cell>
        </row>
        <row r="5369">
          <cell r="T5369">
            <v>12</v>
          </cell>
        </row>
        <row r="5370">
          <cell r="T5370">
            <v>12</v>
          </cell>
        </row>
        <row r="5371">
          <cell r="T5371">
            <v>12</v>
          </cell>
        </row>
        <row r="5372">
          <cell r="T5372">
            <v>12</v>
          </cell>
        </row>
        <row r="5373">
          <cell r="T5373">
            <v>12</v>
          </cell>
        </row>
        <row r="5374">
          <cell r="T5374">
            <v>12</v>
          </cell>
        </row>
        <row r="5375">
          <cell r="T5375">
            <v>12</v>
          </cell>
        </row>
        <row r="5376">
          <cell r="T5376">
            <v>12</v>
          </cell>
        </row>
        <row r="5377">
          <cell r="T5377">
            <v>12</v>
          </cell>
        </row>
        <row r="5378">
          <cell r="T5378">
            <v>12</v>
          </cell>
        </row>
        <row r="5379">
          <cell r="T5379">
            <v>12</v>
          </cell>
        </row>
        <row r="5380">
          <cell r="T5380">
            <v>12</v>
          </cell>
        </row>
        <row r="5381">
          <cell r="T5381">
            <v>12</v>
          </cell>
        </row>
        <row r="5382">
          <cell r="T5382">
            <v>12</v>
          </cell>
        </row>
        <row r="5383">
          <cell r="T5383">
            <v>12</v>
          </cell>
        </row>
        <row r="5384">
          <cell r="T5384">
            <v>12</v>
          </cell>
        </row>
        <row r="5385">
          <cell r="T5385">
            <v>12</v>
          </cell>
        </row>
        <row r="5386">
          <cell r="T5386">
            <v>12</v>
          </cell>
        </row>
        <row r="5387">
          <cell r="T5387">
            <v>12</v>
          </cell>
        </row>
        <row r="5388">
          <cell r="T5388">
            <v>12</v>
          </cell>
        </row>
        <row r="5389">
          <cell r="T5389">
            <v>12</v>
          </cell>
        </row>
        <row r="5390">
          <cell r="T5390">
            <v>12</v>
          </cell>
        </row>
        <row r="5391">
          <cell r="T5391">
            <v>12</v>
          </cell>
        </row>
        <row r="5392">
          <cell r="T5392">
            <v>12</v>
          </cell>
        </row>
        <row r="5393">
          <cell r="T5393">
            <v>12</v>
          </cell>
        </row>
        <row r="5394">
          <cell r="T5394">
            <v>12</v>
          </cell>
        </row>
        <row r="5395">
          <cell r="T5395">
            <v>12</v>
          </cell>
        </row>
        <row r="5396">
          <cell r="T5396">
            <v>12</v>
          </cell>
        </row>
        <row r="5397">
          <cell r="T5397">
            <v>12</v>
          </cell>
        </row>
        <row r="5398">
          <cell r="T5398">
            <v>12</v>
          </cell>
        </row>
        <row r="5399">
          <cell r="T5399">
            <v>12</v>
          </cell>
        </row>
        <row r="5400">
          <cell r="T5400">
            <v>12</v>
          </cell>
        </row>
        <row r="5401">
          <cell r="T5401">
            <v>12</v>
          </cell>
        </row>
        <row r="5402">
          <cell r="T5402">
            <v>12</v>
          </cell>
        </row>
        <row r="5403">
          <cell r="T5403">
            <v>12</v>
          </cell>
        </row>
        <row r="5404">
          <cell r="T5404">
            <v>12</v>
          </cell>
        </row>
        <row r="5405">
          <cell r="T5405">
            <v>12</v>
          </cell>
        </row>
        <row r="5406">
          <cell r="T5406">
            <v>12</v>
          </cell>
        </row>
        <row r="5407">
          <cell r="T5407">
            <v>12</v>
          </cell>
        </row>
        <row r="5408">
          <cell r="T5408">
            <v>12</v>
          </cell>
        </row>
        <row r="5409">
          <cell r="T5409">
            <v>12</v>
          </cell>
        </row>
        <row r="5410">
          <cell r="T5410">
            <v>12</v>
          </cell>
        </row>
        <row r="5411">
          <cell r="T5411">
            <v>12</v>
          </cell>
        </row>
        <row r="5412">
          <cell r="T5412">
            <v>12</v>
          </cell>
        </row>
        <row r="5413">
          <cell r="T5413">
            <v>12</v>
          </cell>
        </row>
        <row r="5414">
          <cell r="T5414">
            <v>12</v>
          </cell>
        </row>
        <row r="5415">
          <cell r="T5415">
            <v>12</v>
          </cell>
        </row>
        <row r="5416">
          <cell r="T5416">
            <v>12</v>
          </cell>
        </row>
        <row r="5417">
          <cell r="T5417">
            <v>12</v>
          </cell>
        </row>
        <row r="5418">
          <cell r="T5418">
            <v>12</v>
          </cell>
        </row>
        <row r="5419">
          <cell r="T5419">
            <v>12</v>
          </cell>
        </row>
        <row r="5420">
          <cell r="T5420">
            <v>12</v>
          </cell>
        </row>
        <row r="5421">
          <cell r="T5421">
            <v>12</v>
          </cell>
        </row>
        <row r="5422">
          <cell r="T5422">
            <v>12</v>
          </cell>
        </row>
        <row r="5423">
          <cell r="T5423">
            <v>12</v>
          </cell>
        </row>
        <row r="5424">
          <cell r="T5424">
            <v>12</v>
          </cell>
        </row>
        <row r="5425">
          <cell r="T5425">
            <v>12</v>
          </cell>
        </row>
        <row r="5426">
          <cell r="T5426">
            <v>12</v>
          </cell>
        </row>
        <row r="5427">
          <cell r="T5427">
            <v>12</v>
          </cell>
        </row>
        <row r="5428">
          <cell r="T5428">
            <v>12</v>
          </cell>
        </row>
        <row r="5429">
          <cell r="T5429">
            <v>12</v>
          </cell>
        </row>
        <row r="5430">
          <cell r="T5430">
            <v>12</v>
          </cell>
        </row>
        <row r="5431">
          <cell r="T5431">
            <v>12</v>
          </cell>
        </row>
        <row r="5432">
          <cell r="T5432">
            <v>12</v>
          </cell>
        </row>
        <row r="5433">
          <cell r="T5433">
            <v>12</v>
          </cell>
        </row>
        <row r="5434">
          <cell r="T5434">
            <v>12</v>
          </cell>
        </row>
        <row r="5435">
          <cell r="T5435">
            <v>12</v>
          </cell>
        </row>
        <row r="5436">
          <cell r="T5436">
            <v>12</v>
          </cell>
        </row>
        <row r="5437">
          <cell r="T5437">
            <v>12</v>
          </cell>
        </row>
        <row r="5438">
          <cell r="T5438">
            <v>12</v>
          </cell>
        </row>
        <row r="5439">
          <cell r="T5439">
            <v>12</v>
          </cell>
        </row>
        <row r="5440">
          <cell r="T5440">
            <v>12</v>
          </cell>
        </row>
        <row r="5441">
          <cell r="T5441">
            <v>12</v>
          </cell>
        </row>
        <row r="5442">
          <cell r="T5442">
            <v>12</v>
          </cell>
        </row>
        <row r="5443">
          <cell r="T5443">
            <v>12</v>
          </cell>
        </row>
        <row r="5444">
          <cell r="T5444">
            <v>12</v>
          </cell>
        </row>
        <row r="5445">
          <cell r="T5445">
            <v>12</v>
          </cell>
        </row>
        <row r="5446">
          <cell r="T5446">
            <v>12</v>
          </cell>
        </row>
        <row r="5447">
          <cell r="T5447">
            <v>12</v>
          </cell>
        </row>
        <row r="5448">
          <cell r="T5448">
            <v>12</v>
          </cell>
        </row>
        <row r="5449">
          <cell r="T5449">
            <v>12</v>
          </cell>
        </row>
        <row r="5450">
          <cell r="T5450">
            <v>12</v>
          </cell>
        </row>
        <row r="5451">
          <cell r="T5451">
            <v>12</v>
          </cell>
        </row>
        <row r="5452">
          <cell r="T5452">
            <v>12</v>
          </cell>
        </row>
        <row r="5453">
          <cell r="T5453">
            <v>12</v>
          </cell>
        </row>
        <row r="5454">
          <cell r="T5454">
            <v>12</v>
          </cell>
        </row>
        <row r="5455">
          <cell r="T5455">
            <v>12</v>
          </cell>
        </row>
        <row r="5456">
          <cell r="T5456">
            <v>12</v>
          </cell>
        </row>
        <row r="5457">
          <cell r="T5457">
            <v>12</v>
          </cell>
        </row>
        <row r="5458">
          <cell r="T5458">
            <v>12</v>
          </cell>
        </row>
        <row r="5459">
          <cell r="T5459">
            <v>12</v>
          </cell>
        </row>
        <row r="5460">
          <cell r="T5460">
            <v>12</v>
          </cell>
        </row>
        <row r="5461">
          <cell r="T5461">
            <v>12</v>
          </cell>
        </row>
        <row r="5462">
          <cell r="T5462">
            <v>12</v>
          </cell>
        </row>
        <row r="5463">
          <cell r="T5463">
            <v>12</v>
          </cell>
        </row>
        <row r="5464">
          <cell r="T5464">
            <v>12</v>
          </cell>
        </row>
        <row r="5465">
          <cell r="T5465">
            <v>12</v>
          </cell>
        </row>
        <row r="5466">
          <cell r="T5466">
            <v>12</v>
          </cell>
        </row>
        <row r="5467">
          <cell r="T5467">
            <v>12</v>
          </cell>
        </row>
        <row r="5468">
          <cell r="T5468">
            <v>12</v>
          </cell>
        </row>
        <row r="5469">
          <cell r="T5469">
            <v>12</v>
          </cell>
        </row>
        <row r="5470">
          <cell r="T5470">
            <v>12</v>
          </cell>
        </row>
        <row r="5471">
          <cell r="T5471">
            <v>12</v>
          </cell>
        </row>
        <row r="5472">
          <cell r="T5472">
            <v>12</v>
          </cell>
        </row>
        <row r="5473">
          <cell r="T5473">
            <v>12</v>
          </cell>
        </row>
        <row r="5474">
          <cell r="T5474">
            <v>12</v>
          </cell>
        </row>
        <row r="5475">
          <cell r="T5475">
            <v>12</v>
          </cell>
        </row>
        <row r="5476">
          <cell r="T5476">
            <v>12</v>
          </cell>
        </row>
        <row r="5477">
          <cell r="T5477">
            <v>12</v>
          </cell>
        </row>
        <row r="5478">
          <cell r="T5478">
            <v>12</v>
          </cell>
        </row>
        <row r="5479">
          <cell r="T5479">
            <v>12</v>
          </cell>
        </row>
        <row r="5480">
          <cell r="T5480">
            <v>12</v>
          </cell>
        </row>
        <row r="5481">
          <cell r="T5481">
            <v>12</v>
          </cell>
        </row>
        <row r="5482">
          <cell r="T5482">
            <v>12</v>
          </cell>
        </row>
        <row r="5483">
          <cell r="T5483">
            <v>12</v>
          </cell>
        </row>
        <row r="5484">
          <cell r="T5484">
            <v>12</v>
          </cell>
        </row>
        <row r="5485">
          <cell r="T5485">
            <v>12</v>
          </cell>
        </row>
        <row r="5486">
          <cell r="T5486">
            <v>12</v>
          </cell>
        </row>
        <row r="5487">
          <cell r="T5487">
            <v>12</v>
          </cell>
        </row>
        <row r="5488">
          <cell r="T5488">
            <v>12</v>
          </cell>
        </row>
        <row r="5489">
          <cell r="T5489">
            <v>12</v>
          </cell>
        </row>
        <row r="5490">
          <cell r="T5490">
            <v>12</v>
          </cell>
        </row>
        <row r="5491">
          <cell r="T5491">
            <v>12</v>
          </cell>
        </row>
        <row r="5492">
          <cell r="T5492">
            <v>12</v>
          </cell>
        </row>
        <row r="5493">
          <cell r="T5493">
            <v>12</v>
          </cell>
        </row>
        <row r="5494">
          <cell r="T5494">
            <v>12</v>
          </cell>
        </row>
        <row r="5495">
          <cell r="T5495">
            <v>12</v>
          </cell>
        </row>
        <row r="5496">
          <cell r="T5496">
            <v>12</v>
          </cell>
        </row>
        <row r="5497">
          <cell r="T5497">
            <v>12</v>
          </cell>
        </row>
        <row r="5498">
          <cell r="T5498">
            <v>12</v>
          </cell>
        </row>
        <row r="5499">
          <cell r="T5499">
            <v>12</v>
          </cell>
        </row>
        <row r="5500">
          <cell r="T5500">
            <v>12</v>
          </cell>
        </row>
        <row r="5501">
          <cell r="T5501">
            <v>12</v>
          </cell>
        </row>
        <row r="5502">
          <cell r="T5502">
            <v>12</v>
          </cell>
        </row>
        <row r="5503">
          <cell r="T5503">
            <v>12</v>
          </cell>
        </row>
        <row r="5504">
          <cell r="T5504">
            <v>12</v>
          </cell>
        </row>
        <row r="5505">
          <cell r="T5505">
            <v>12</v>
          </cell>
        </row>
        <row r="5506">
          <cell r="T5506">
            <v>12</v>
          </cell>
        </row>
        <row r="5507">
          <cell r="T5507">
            <v>12</v>
          </cell>
        </row>
        <row r="5508">
          <cell r="T5508">
            <v>12</v>
          </cell>
        </row>
        <row r="5509">
          <cell r="T5509">
            <v>12</v>
          </cell>
        </row>
        <row r="5510">
          <cell r="T5510">
            <v>12</v>
          </cell>
        </row>
        <row r="5511">
          <cell r="T5511">
            <v>12</v>
          </cell>
        </row>
        <row r="5512">
          <cell r="T5512">
            <v>12</v>
          </cell>
        </row>
        <row r="5513">
          <cell r="T5513">
            <v>12</v>
          </cell>
        </row>
        <row r="5514">
          <cell r="T5514">
            <v>12</v>
          </cell>
        </row>
        <row r="5515">
          <cell r="T5515">
            <v>12</v>
          </cell>
        </row>
        <row r="5516">
          <cell r="T5516">
            <v>12</v>
          </cell>
        </row>
        <row r="5517">
          <cell r="T5517">
            <v>12</v>
          </cell>
        </row>
        <row r="5518">
          <cell r="T5518">
            <v>12</v>
          </cell>
        </row>
        <row r="5519">
          <cell r="T5519">
            <v>12</v>
          </cell>
        </row>
        <row r="5520">
          <cell r="T5520">
            <v>12</v>
          </cell>
        </row>
        <row r="5521">
          <cell r="T5521">
            <v>12</v>
          </cell>
        </row>
        <row r="5522">
          <cell r="T5522">
            <v>12</v>
          </cell>
        </row>
        <row r="5523">
          <cell r="T5523">
            <v>12</v>
          </cell>
        </row>
        <row r="5524">
          <cell r="T5524">
            <v>12</v>
          </cell>
        </row>
        <row r="5525">
          <cell r="T5525">
            <v>12</v>
          </cell>
        </row>
        <row r="5526">
          <cell r="T5526">
            <v>12</v>
          </cell>
        </row>
        <row r="5527">
          <cell r="T5527">
            <v>12</v>
          </cell>
        </row>
        <row r="5528">
          <cell r="T5528">
            <v>12</v>
          </cell>
        </row>
        <row r="5529">
          <cell r="T5529">
            <v>12</v>
          </cell>
        </row>
        <row r="5530">
          <cell r="T5530">
            <v>12</v>
          </cell>
        </row>
        <row r="5531">
          <cell r="T5531">
            <v>12</v>
          </cell>
        </row>
        <row r="5532">
          <cell r="T5532">
            <v>12</v>
          </cell>
        </row>
        <row r="5533">
          <cell r="T5533">
            <v>12</v>
          </cell>
        </row>
        <row r="5534">
          <cell r="T5534">
            <v>12</v>
          </cell>
        </row>
        <row r="5535">
          <cell r="T5535">
            <v>12</v>
          </cell>
        </row>
        <row r="5536">
          <cell r="T5536">
            <v>12</v>
          </cell>
        </row>
        <row r="5537">
          <cell r="T5537">
            <v>12</v>
          </cell>
        </row>
        <row r="5538">
          <cell r="T5538">
            <v>12</v>
          </cell>
        </row>
        <row r="5539">
          <cell r="T5539">
            <v>12</v>
          </cell>
        </row>
        <row r="5540">
          <cell r="T5540">
            <v>12</v>
          </cell>
        </row>
        <row r="5541">
          <cell r="T5541">
            <v>12</v>
          </cell>
        </row>
        <row r="5542">
          <cell r="T5542">
            <v>12</v>
          </cell>
        </row>
        <row r="5543">
          <cell r="T5543">
            <v>12</v>
          </cell>
        </row>
        <row r="5544">
          <cell r="T5544">
            <v>12</v>
          </cell>
        </row>
        <row r="5545">
          <cell r="T5545">
            <v>12</v>
          </cell>
        </row>
        <row r="5546">
          <cell r="T5546">
            <v>12</v>
          </cell>
        </row>
        <row r="5547">
          <cell r="T5547">
            <v>12</v>
          </cell>
        </row>
        <row r="5548">
          <cell r="T5548">
            <v>12</v>
          </cell>
        </row>
        <row r="5549">
          <cell r="T5549">
            <v>12</v>
          </cell>
        </row>
        <row r="5550">
          <cell r="T5550">
            <v>12</v>
          </cell>
        </row>
        <row r="5551">
          <cell r="T5551">
            <v>12</v>
          </cell>
        </row>
        <row r="5552">
          <cell r="T5552">
            <v>12</v>
          </cell>
        </row>
        <row r="5553">
          <cell r="T5553">
            <v>12</v>
          </cell>
        </row>
        <row r="5554">
          <cell r="T5554">
            <v>12</v>
          </cell>
        </row>
        <row r="5555">
          <cell r="T5555">
            <v>12</v>
          </cell>
        </row>
        <row r="5556">
          <cell r="T5556">
            <v>12</v>
          </cell>
        </row>
        <row r="5557">
          <cell r="T5557">
            <v>12</v>
          </cell>
        </row>
        <row r="5558">
          <cell r="T5558">
            <v>12</v>
          </cell>
        </row>
        <row r="5559">
          <cell r="T5559">
            <v>12</v>
          </cell>
        </row>
        <row r="5560">
          <cell r="T5560">
            <v>12</v>
          </cell>
        </row>
        <row r="5561">
          <cell r="T5561">
            <v>12</v>
          </cell>
        </row>
        <row r="5562">
          <cell r="T5562">
            <v>12</v>
          </cell>
        </row>
        <row r="5563">
          <cell r="T5563">
            <v>12</v>
          </cell>
        </row>
        <row r="5564">
          <cell r="T5564">
            <v>12</v>
          </cell>
        </row>
        <row r="5565">
          <cell r="T5565">
            <v>12</v>
          </cell>
        </row>
        <row r="5566">
          <cell r="T5566">
            <v>12</v>
          </cell>
        </row>
        <row r="5567">
          <cell r="T5567">
            <v>12</v>
          </cell>
        </row>
        <row r="5568">
          <cell r="T5568">
            <v>12</v>
          </cell>
        </row>
        <row r="5569">
          <cell r="T5569">
            <v>12</v>
          </cell>
        </row>
        <row r="5570">
          <cell r="T5570">
            <v>12</v>
          </cell>
        </row>
        <row r="5571">
          <cell r="T5571">
            <v>12</v>
          </cell>
        </row>
        <row r="5572">
          <cell r="T5572">
            <v>12</v>
          </cell>
        </row>
        <row r="5573">
          <cell r="T5573">
            <v>12</v>
          </cell>
        </row>
        <row r="5574">
          <cell r="T5574">
            <v>12</v>
          </cell>
        </row>
        <row r="5575">
          <cell r="T5575">
            <v>12</v>
          </cell>
        </row>
        <row r="5576">
          <cell r="T5576">
            <v>12</v>
          </cell>
        </row>
        <row r="5577">
          <cell r="T5577">
            <v>12</v>
          </cell>
        </row>
        <row r="5578">
          <cell r="T5578">
            <v>12</v>
          </cell>
        </row>
        <row r="5579">
          <cell r="T5579">
            <v>12</v>
          </cell>
        </row>
        <row r="5580">
          <cell r="T5580">
            <v>12</v>
          </cell>
        </row>
        <row r="5581">
          <cell r="T5581">
            <v>12</v>
          </cell>
        </row>
        <row r="5582">
          <cell r="T5582">
            <v>12</v>
          </cell>
        </row>
        <row r="5583">
          <cell r="T5583">
            <v>12</v>
          </cell>
        </row>
        <row r="5584">
          <cell r="T5584">
            <v>12</v>
          </cell>
        </row>
        <row r="5585">
          <cell r="T5585">
            <v>12</v>
          </cell>
        </row>
        <row r="5586">
          <cell r="T5586">
            <v>12</v>
          </cell>
        </row>
        <row r="5587">
          <cell r="T5587">
            <v>12</v>
          </cell>
        </row>
        <row r="5588">
          <cell r="T5588">
            <v>12</v>
          </cell>
        </row>
        <row r="5589">
          <cell r="T5589">
            <v>12</v>
          </cell>
        </row>
        <row r="5590">
          <cell r="T5590">
            <v>12</v>
          </cell>
        </row>
        <row r="5591">
          <cell r="T5591">
            <v>12</v>
          </cell>
        </row>
        <row r="5592">
          <cell r="T5592">
            <v>12</v>
          </cell>
        </row>
        <row r="5593">
          <cell r="T5593">
            <v>12</v>
          </cell>
        </row>
        <row r="5594">
          <cell r="T5594">
            <v>12</v>
          </cell>
        </row>
        <row r="5595">
          <cell r="T5595">
            <v>12</v>
          </cell>
        </row>
        <row r="5596">
          <cell r="T5596">
            <v>12</v>
          </cell>
        </row>
        <row r="5597">
          <cell r="T5597">
            <v>12</v>
          </cell>
        </row>
        <row r="5598">
          <cell r="T5598">
            <v>12</v>
          </cell>
        </row>
        <row r="5599">
          <cell r="T5599">
            <v>12</v>
          </cell>
        </row>
        <row r="5600">
          <cell r="T5600">
            <v>12</v>
          </cell>
        </row>
        <row r="5601">
          <cell r="T5601">
            <v>12</v>
          </cell>
        </row>
        <row r="5602">
          <cell r="T5602">
            <v>12</v>
          </cell>
        </row>
        <row r="5603">
          <cell r="T5603">
            <v>12</v>
          </cell>
        </row>
        <row r="5604">
          <cell r="T5604">
            <v>12</v>
          </cell>
        </row>
        <row r="5605">
          <cell r="T5605">
            <v>12</v>
          </cell>
        </row>
        <row r="5606">
          <cell r="T5606">
            <v>12</v>
          </cell>
        </row>
        <row r="5607">
          <cell r="T5607">
            <v>12</v>
          </cell>
        </row>
        <row r="5608">
          <cell r="T5608">
            <v>12</v>
          </cell>
        </row>
        <row r="5609">
          <cell r="T5609">
            <v>12</v>
          </cell>
        </row>
        <row r="5610">
          <cell r="T5610">
            <v>12</v>
          </cell>
        </row>
        <row r="5611">
          <cell r="T5611">
            <v>12</v>
          </cell>
        </row>
        <row r="5612">
          <cell r="T5612">
            <v>12</v>
          </cell>
        </row>
        <row r="5613">
          <cell r="T5613">
            <v>12</v>
          </cell>
        </row>
        <row r="5614">
          <cell r="T5614">
            <v>12</v>
          </cell>
        </row>
        <row r="5615">
          <cell r="T5615">
            <v>12</v>
          </cell>
        </row>
        <row r="5616">
          <cell r="T5616">
            <v>12</v>
          </cell>
        </row>
        <row r="5617">
          <cell r="T5617">
            <v>12</v>
          </cell>
        </row>
        <row r="5618">
          <cell r="T5618">
            <v>12</v>
          </cell>
        </row>
        <row r="5619">
          <cell r="T5619">
            <v>12</v>
          </cell>
        </row>
        <row r="5620">
          <cell r="T5620">
            <v>12</v>
          </cell>
        </row>
        <row r="5621">
          <cell r="T5621">
            <v>12</v>
          </cell>
        </row>
        <row r="5622">
          <cell r="T5622">
            <v>12</v>
          </cell>
        </row>
        <row r="5623">
          <cell r="T5623">
            <v>12</v>
          </cell>
        </row>
        <row r="5624">
          <cell r="T5624">
            <v>12</v>
          </cell>
        </row>
        <row r="5625">
          <cell r="T5625">
            <v>12</v>
          </cell>
        </row>
        <row r="5626">
          <cell r="T5626">
            <v>12</v>
          </cell>
        </row>
        <row r="5627">
          <cell r="T5627">
            <v>12</v>
          </cell>
        </row>
        <row r="5628">
          <cell r="T5628">
            <v>12</v>
          </cell>
        </row>
        <row r="5629">
          <cell r="T5629">
            <v>12</v>
          </cell>
        </row>
        <row r="5630">
          <cell r="T5630">
            <v>12</v>
          </cell>
        </row>
        <row r="5631">
          <cell r="T5631">
            <v>12</v>
          </cell>
        </row>
        <row r="5632">
          <cell r="T5632">
            <v>12</v>
          </cell>
        </row>
        <row r="5633">
          <cell r="T5633">
            <v>12</v>
          </cell>
        </row>
        <row r="5634">
          <cell r="T5634">
            <v>12</v>
          </cell>
        </row>
        <row r="5635">
          <cell r="T5635">
            <v>12</v>
          </cell>
        </row>
        <row r="5636">
          <cell r="T5636">
            <v>12</v>
          </cell>
        </row>
        <row r="5637">
          <cell r="T5637">
            <v>12</v>
          </cell>
        </row>
        <row r="5638">
          <cell r="T5638">
            <v>12</v>
          </cell>
        </row>
        <row r="5639">
          <cell r="T5639">
            <v>12</v>
          </cell>
        </row>
        <row r="5640">
          <cell r="T5640">
            <v>12</v>
          </cell>
        </row>
        <row r="5641">
          <cell r="T5641">
            <v>12</v>
          </cell>
        </row>
        <row r="5642">
          <cell r="T5642">
            <v>12</v>
          </cell>
        </row>
        <row r="5643">
          <cell r="T5643">
            <v>12</v>
          </cell>
        </row>
        <row r="5644">
          <cell r="T5644">
            <v>12</v>
          </cell>
        </row>
        <row r="5645">
          <cell r="T5645">
            <v>12</v>
          </cell>
        </row>
        <row r="5646">
          <cell r="T5646">
            <v>12</v>
          </cell>
        </row>
        <row r="5647">
          <cell r="T5647">
            <v>12</v>
          </cell>
        </row>
        <row r="5648">
          <cell r="T5648">
            <v>12</v>
          </cell>
        </row>
        <row r="5649">
          <cell r="T5649">
            <v>12</v>
          </cell>
        </row>
        <row r="5650">
          <cell r="T5650">
            <v>12</v>
          </cell>
        </row>
        <row r="5651">
          <cell r="T5651">
            <v>12</v>
          </cell>
        </row>
        <row r="5652">
          <cell r="T5652">
            <v>12</v>
          </cell>
        </row>
        <row r="5653">
          <cell r="T5653">
            <v>12</v>
          </cell>
        </row>
        <row r="5654">
          <cell r="T5654">
            <v>12</v>
          </cell>
        </row>
        <row r="5655">
          <cell r="T5655">
            <v>12</v>
          </cell>
        </row>
        <row r="5656">
          <cell r="T5656">
            <v>12</v>
          </cell>
        </row>
        <row r="5657">
          <cell r="T5657">
            <v>12</v>
          </cell>
        </row>
        <row r="5658">
          <cell r="T5658">
            <v>12</v>
          </cell>
        </row>
        <row r="5659">
          <cell r="T5659">
            <v>12</v>
          </cell>
        </row>
        <row r="5660">
          <cell r="T5660">
            <v>12</v>
          </cell>
        </row>
        <row r="5661">
          <cell r="T5661">
            <v>12</v>
          </cell>
        </row>
        <row r="5662">
          <cell r="T5662">
            <v>12</v>
          </cell>
        </row>
        <row r="5663">
          <cell r="T5663">
            <v>12</v>
          </cell>
        </row>
        <row r="5664">
          <cell r="T5664">
            <v>12</v>
          </cell>
        </row>
        <row r="5665">
          <cell r="T5665">
            <v>12</v>
          </cell>
        </row>
        <row r="5666">
          <cell r="T5666">
            <v>12</v>
          </cell>
        </row>
        <row r="5667">
          <cell r="T5667">
            <v>12</v>
          </cell>
        </row>
        <row r="5668">
          <cell r="T5668">
            <v>12</v>
          </cell>
        </row>
        <row r="5669">
          <cell r="T5669">
            <v>12</v>
          </cell>
        </row>
        <row r="5670">
          <cell r="T5670">
            <v>12</v>
          </cell>
        </row>
        <row r="5671">
          <cell r="T5671">
            <v>12</v>
          </cell>
        </row>
        <row r="5672">
          <cell r="T5672">
            <v>12</v>
          </cell>
        </row>
        <row r="5673">
          <cell r="T5673">
            <v>12</v>
          </cell>
        </row>
        <row r="5674">
          <cell r="T5674">
            <v>12</v>
          </cell>
        </row>
        <row r="5675">
          <cell r="T5675">
            <v>12</v>
          </cell>
        </row>
        <row r="5676">
          <cell r="T5676">
            <v>12</v>
          </cell>
        </row>
        <row r="5677">
          <cell r="T5677">
            <v>12</v>
          </cell>
        </row>
        <row r="5678">
          <cell r="T5678">
            <v>12</v>
          </cell>
        </row>
        <row r="5679">
          <cell r="T5679">
            <v>12</v>
          </cell>
        </row>
        <row r="5680">
          <cell r="T5680">
            <v>12</v>
          </cell>
        </row>
        <row r="5681">
          <cell r="T5681">
            <v>12</v>
          </cell>
        </row>
        <row r="5682">
          <cell r="T5682">
            <v>12</v>
          </cell>
        </row>
        <row r="5683">
          <cell r="T5683">
            <v>12</v>
          </cell>
        </row>
        <row r="5684">
          <cell r="T5684">
            <v>12</v>
          </cell>
        </row>
        <row r="5685">
          <cell r="T5685">
            <v>12</v>
          </cell>
        </row>
        <row r="5686">
          <cell r="T5686">
            <v>12</v>
          </cell>
        </row>
        <row r="5687">
          <cell r="T5687">
            <v>12</v>
          </cell>
        </row>
        <row r="5688">
          <cell r="T5688">
            <v>12</v>
          </cell>
        </row>
        <row r="5689">
          <cell r="T5689">
            <v>12</v>
          </cell>
        </row>
        <row r="5690">
          <cell r="T5690">
            <v>12</v>
          </cell>
        </row>
        <row r="5691">
          <cell r="T5691">
            <v>12</v>
          </cell>
        </row>
        <row r="5692">
          <cell r="T5692">
            <v>12</v>
          </cell>
        </row>
        <row r="5693">
          <cell r="T5693">
            <v>12</v>
          </cell>
        </row>
        <row r="5694">
          <cell r="T5694">
            <v>12</v>
          </cell>
        </row>
        <row r="5695">
          <cell r="T5695">
            <v>12</v>
          </cell>
        </row>
        <row r="5696">
          <cell r="T5696">
            <v>12</v>
          </cell>
        </row>
        <row r="5697">
          <cell r="T5697">
            <v>12</v>
          </cell>
        </row>
        <row r="5698">
          <cell r="T5698">
            <v>12</v>
          </cell>
        </row>
        <row r="5699">
          <cell r="T5699">
            <v>12</v>
          </cell>
        </row>
        <row r="5700">
          <cell r="T5700">
            <v>12</v>
          </cell>
        </row>
        <row r="5701">
          <cell r="T5701">
            <v>12</v>
          </cell>
        </row>
        <row r="5702">
          <cell r="T5702">
            <v>12</v>
          </cell>
        </row>
        <row r="5703">
          <cell r="T5703">
            <v>12</v>
          </cell>
        </row>
        <row r="5704">
          <cell r="T5704">
            <v>12</v>
          </cell>
        </row>
        <row r="5705">
          <cell r="T5705">
            <v>12</v>
          </cell>
        </row>
        <row r="5706">
          <cell r="T5706">
            <v>12</v>
          </cell>
        </row>
        <row r="5707">
          <cell r="T5707">
            <v>12</v>
          </cell>
        </row>
        <row r="5708">
          <cell r="T5708">
            <v>12</v>
          </cell>
        </row>
        <row r="5709">
          <cell r="T5709">
            <v>12</v>
          </cell>
        </row>
        <row r="5710">
          <cell r="T5710">
            <v>12</v>
          </cell>
        </row>
        <row r="5711">
          <cell r="T5711">
            <v>12</v>
          </cell>
        </row>
        <row r="5712">
          <cell r="T5712">
            <v>12</v>
          </cell>
        </row>
        <row r="5713">
          <cell r="T5713">
            <v>12</v>
          </cell>
        </row>
        <row r="5714">
          <cell r="T5714">
            <v>12</v>
          </cell>
        </row>
        <row r="5715">
          <cell r="T5715">
            <v>12</v>
          </cell>
        </row>
        <row r="5716">
          <cell r="T5716">
            <v>12</v>
          </cell>
        </row>
        <row r="5717">
          <cell r="T5717">
            <v>12</v>
          </cell>
        </row>
        <row r="5718">
          <cell r="T5718">
            <v>12</v>
          </cell>
        </row>
        <row r="5719">
          <cell r="T5719">
            <v>12</v>
          </cell>
        </row>
        <row r="5720">
          <cell r="T5720">
            <v>12</v>
          </cell>
        </row>
        <row r="5721">
          <cell r="T5721">
            <v>12</v>
          </cell>
        </row>
        <row r="5722">
          <cell r="T5722">
            <v>12</v>
          </cell>
        </row>
        <row r="5723">
          <cell r="T5723">
            <v>12</v>
          </cell>
        </row>
        <row r="5724">
          <cell r="T5724">
            <v>12</v>
          </cell>
        </row>
        <row r="5725">
          <cell r="T5725">
            <v>12</v>
          </cell>
        </row>
        <row r="5726">
          <cell r="T5726">
            <v>12</v>
          </cell>
        </row>
        <row r="5727">
          <cell r="T5727">
            <v>12</v>
          </cell>
        </row>
        <row r="5728">
          <cell r="T5728">
            <v>12</v>
          </cell>
        </row>
        <row r="5729">
          <cell r="T5729">
            <v>12</v>
          </cell>
        </row>
        <row r="5730">
          <cell r="T5730">
            <v>12</v>
          </cell>
        </row>
        <row r="5731">
          <cell r="T5731">
            <v>12</v>
          </cell>
        </row>
        <row r="5732">
          <cell r="T5732">
            <v>12</v>
          </cell>
        </row>
        <row r="5733">
          <cell r="T5733">
            <v>12</v>
          </cell>
        </row>
        <row r="5734">
          <cell r="T5734">
            <v>12</v>
          </cell>
        </row>
        <row r="5735">
          <cell r="T5735">
            <v>12</v>
          </cell>
        </row>
        <row r="5736">
          <cell r="T5736">
            <v>12</v>
          </cell>
        </row>
        <row r="5737">
          <cell r="T5737">
            <v>12</v>
          </cell>
        </row>
        <row r="5738">
          <cell r="T5738">
            <v>12</v>
          </cell>
        </row>
        <row r="5739">
          <cell r="T5739">
            <v>12</v>
          </cell>
        </row>
        <row r="5740">
          <cell r="T5740">
            <v>12</v>
          </cell>
        </row>
        <row r="5741">
          <cell r="T5741">
            <v>12</v>
          </cell>
        </row>
        <row r="5742">
          <cell r="T5742">
            <v>12</v>
          </cell>
        </row>
        <row r="5743">
          <cell r="T5743">
            <v>12</v>
          </cell>
        </row>
        <row r="5744">
          <cell r="T5744">
            <v>12</v>
          </cell>
        </row>
        <row r="5745">
          <cell r="T5745">
            <v>12</v>
          </cell>
        </row>
        <row r="5746">
          <cell r="T5746">
            <v>12</v>
          </cell>
        </row>
        <row r="5747">
          <cell r="T5747">
            <v>12</v>
          </cell>
        </row>
        <row r="5748">
          <cell r="T5748">
            <v>12</v>
          </cell>
        </row>
        <row r="5749">
          <cell r="T5749">
            <v>12</v>
          </cell>
        </row>
        <row r="5750">
          <cell r="T5750">
            <v>12</v>
          </cell>
        </row>
        <row r="5751">
          <cell r="T5751">
            <v>12</v>
          </cell>
        </row>
        <row r="5752">
          <cell r="T5752">
            <v>12</v>
          </cell>
        </row>
        <row r="5753">
          <cell r="T5753">
            <v>12</v>
          </cell>
        </row>
        <row r="5754">
          <cell r="T5754">
            <v>12</v>
          </cell>
        </row>
        <row r="5755">
          <cell r="T5755">
            <v>12</v>
          </cell>
        </row>
        <row r="5756">
          <cell r="T5756">
            <v>12</v>
          </cell>
        </row>
        <row r="5757">
          <cell r="T5757">
            <v>12</v>
          </cell>
        </row>
        <row r="5758">
          <cell r="T5758">
            <v>12</v>
          </cell>
        </row>
        <row r="5759">
          <cell r="T5759">
            <v>12</v>
          </cell>
        </row>
        <row r="5760">
          <cell r="T5760">
            <v>12</v>
          </cell>
        </row>
        <row r="5761">
          <cell r="T5761">
            <v>12</v>
          </cell>
        </row>
        <row r="5762">
          <cell r="T5762">
            <v>12</v>
          </cell>
        </row>
        <row r="5763">
          <cell r="T5763">
            <v>12</v>
          </cell>
        </row>
        <row r="5764">
          <cell r="T5764">
            <v>12</v>
          </cell>
        </row>
        <row r="5765">
          <cell r="T5765">
            <v>12</v>
          </cell>
        </row>
        <row r="5766">
          <cell r="T5766">
            <v>12</v>
          </cell>
        </row>
        <row r="5767">
          <cell r="T5767">
            <v>12</v>
          </cell>
        </row>
        <row r="5768">
          <cell r="T5768">
            <v>12</v>
          </cell>
        </row>
        <row r="5769">
          <cell r="T5769">
            <v>12</v>
          </cell>
        </row>
        <row r="5770">
          <cell r="T5770">
            <v>12</v>
          </cell>
        </row>
        <row r="5771">
          <cell r="T5771">
            <v>12</v>
          </cell>
        </row>
        <row r="5772">
          <cell r="T5772">
            <v>12</v>
          </cell>
        </row>
        <row r="5773">
          <cell r="T5773">
            <v>12</v>
          </cell>
        </row>
        <row r="5774">
          <cell r="T5774">
            <v>12</v>
          </cell>
        </row>
        <row r="5775">
          <cell r="T5775">
            <v>12</v>
          </cell>
        </row>
        <row r="5776">
          <cell r="T5776">
            <v>12</v>
          </cell>
        </row>
        <row r="5777">
          <cell r="T5777">
            <v>12</v>
          </cell>
        </row>
        <row r="5778">
          <cell r="T5778">
            <v>12</v>
          </cell>
        </row>
        <row r="5779">
          <cell r="T5779">
            <v>12</v>
          </cell>
        </row>
        <row r="5780">
          <cell r="T5780">
            <v>12</v>
          </cell>
        </row>
        <row r="5781">
          <cell r="T5781">
            <v>12</v>
          </cell>
        </row>
        <row r="5782">
          <cell r="T5782">
            <v>12</v>
          </cell>
        </row>
        <row r="5783">
          <cell r="T5783">
            <v>12</v>
          </cell>
        </row>
        <row r="5784">
          <cell r="T5784">
            <v>12</v>
          </cell>
        </row>
        <row r="5785">
          <cell r="T5785">
            <v>12</v>
          </cell>
        </row>
        <row r="5786">
          <cell r="T5786">
            <v>12</v>
          </cell>
        </row>
        <row r="5787">
          <cell r="T5787">
            <v>12</v>
          </cell>
        </row>
        <row r="5788">
          <cell r="T5788">
            <v>12</v>
          </cell>
        </row>
        <row r="5789">
          <cell r="T5789">
            <v>12</v>
          </cell>
        </row>
        <row r="5790">
          <cell r="T5790">
            <v>12</v>
          </cell>
        </row>
        <row r="5791">
          <cell r="T5791">
            <v>12</v>
          </cell>
        </row>
        <row r="5792">
          <cell r="T5792">
            <v>12</v>
          </cell>
        </row>
        <row r="5793">
          <cell r="T5793">
            <v>12</v>
          </cell>
        </row>
        <row r="5794">
          <cell r="T5794">
            <v>12</v>
          </cell>
        </row>
        <row r="5795">
          <cell r="T5795">
            <v>12</v>
          </cell>
        </row>
        <row r="5796">
          <cell r="T5796">
            <v>12</v>
          </cell>
        </row>
        <row r="5797">
          <cell r="T5797">
            <v>12</v>
          </cell>
        </row>
        <row r="5798">
          <cell r="T5798">
            <v>12</v>
          </cell>
        </row>
        <row r="5799">
          <cell r="T5799">
            <v>12</v>
          </cell>
        </row>
        <row r="5800">
          <cell r="T5800">
            <v>12</v>
          </cell>
        </row>
        <row r="5801">
          <cell r="T5801">
            <v>12</v>
          </cell>
        </row>
        <row r="5802">
          <cell r="T5802">
            <v>12</v>
          </cell>
        </row>
        <row r="5803">
          <cell r="T5803">
            <v>12</v>
          </cell>
        </row>
        <row r="5804">
          <cell r="T5804">
            <v>12</v>
          </cell>
        </row>
        <row r="5805">
          <cell r="T5805">
            <v>12</v>
          </cell>
        </row>
        <row r="5806">
          <cell r="T5806">
            <v>12</v>
          </cell>
        </row>
        <row r="5807">
          <cell r="T5807">
            <v>12</v>
          </cell>
        </row>
        <row r="5808">
          <cell r="T5808">
            <v>12</v>
          </cell>
        </row>
        <row r="5809">
          <cell r="T5809">
            <v>12</v>
          </cell>
        </row>
        <row r="5810">
          <cell r="T5810">
            <v>12</v>
          </cell>
        </row>
        <row r="5811">
          <cell r="T5811">
            <v>12</v>
          </cell>
        </row>
        <row r="5812">
          <cell r="T5812">
            <v>12</v>
          </cell>
        </row>
        <row r="5813">
          <cell r="T5813">
            <v>12</v>
          </cell>
        </row>
        <row r="5814">
          <cell r="T5814">
            <v>12</v>
          </cell>
        </row>
        <row r="5815">
          <cell r="T5815">
            <v>12</v>
          </cell>
        </row>
        <row r="5816">
          <cell r="T5816">
            <v>12</v>
          </cell>
        </row>
        <row r="5817">
          <cell r="T5817">
            <v>12</v>
          </cell>
        </row>
        <row r="5818">
          <cell r="T5818">
            <v>12</v>
          </cell>
        </row>
        <row r="5819">
          <cell r="T5819">
            <v>12</v>
          </cell>
        </row>
        <row r="5820">
          <cell r="T5820">
            <v>12</v>
          </cell>
        </row>
        <row r="5821">
          <cell r="T5821">
            <v>12</v>
          </cell>
        </row>
        <row r="5822">
          <cell r="T5822">
            <v>12</v>
          </cell>
        </row>
        <row r="5823">
          <cell r="T5823">
            <v>12</v>
          </cell>
        </row>
        <row r="5824">
          <cell r="T5824">
            <v>12</v>
          </cell>
        </row>
        <row r="5825">
          <cell r="T5825">
            <v>12</v>
          </cell>
        </row>
        <row r="5826">
          <cell r="T5826">
            <v>12</v>
          </cell>
        </row>
        <row r="5827">
          <cell r="T5827">
            <v>12</v>
          </cell>
        </row>
        <row r="5828">
          <cell r="T5828">
            <v>12</v>
          </cell>
        </row>
        <row r="5829">
          <cell r="T5829">
            <v>12</v>
          </cell>
        </row>
        <row r="5830">
          <cell r="T5830">
            <v>12</v>
          </cell>
        </row>
        <row r="5831">
          <cell r="T5831">
            <v>12</v>
          </cell>
        </row>
        <row r="5832">
          <cell r="T5832">
            <v>12</v>
          </cell>
        </row>
        <row r="5833">
          <cell r="T5833">
            <v>12</v>
          </cell>
        </row>
        <row r="5834">
          <cell r="T5834">
            <v>12</v>
          </cell>
        </row>
        <row r="5835">
          <cell r="T5835">
            <v>12</v>
          </cell>
        </row>
        <row r="5836">
          <cell r="T5836">
            <v>12</v>
          </cell>
        </row>
        <row r="5837">
          <cell r="T5837">
            <v>12</v>
          </cell>
        </row>
        <row r="5838">
          <cell r="T5838">
            <v>12</v>
          </cell>
        </row>
        <row r="5839">
          <cell r="T5839">
            <v>12</v>
          </cell>
        </row>
        <row r="5840">
          <cell r="T5840">
            <v>12</v>
          </cell>
        </row>
        <row r="5841">
          <cell r="T5841">
            <v>12</v>
          </cell>
        </row>
        <row r="5842">
          <cell r="T5842">
            <v>12</v>
          </cell>
        </row>
        <row r="5843">
          <cell r="T5843">
            <v>12</v>
          </cell>
        </row>
        <row r="5844">
          <cell r="T5844">
            <v>12</v>
          </cell>
        </row>
        <row r="5845">
          <cell r="T5845">
            <v>12</v>
          </cell>
        </row>
        <row r="5846">
          <cell r="T5846">
            <v>12</v>
          </cell>
        </row>
        <row r="5847">
          <cell r="T5847">
            <v>12</v>
          </cell>
        </row>
        <row r="5848">
          <cell r="T5848">
            <v>12</v>
          </cell>
        </row>
        <row r="5849">
          <cell r="T5849">
            <v>12</v>
          </cell>
        </row>
        <row r="5850">
          <cell r="T5850">
            <v>12</v>
          </cell>
        </row>
        <row r="5851">
          <cell r="T5851">
            <v>12</v>
          </cell>
        </row>
        <row r="5852">
          <cell r="T5852">
            <v>12</v>
          </cell>
        </row>
        <row r="5853">
          <cell r="T5853">
            <v>12</v>
          </cell>
        </row>
        <row r="5854">
          <cell r="T5854">
            <v>12</v>
          </cell>
        </row>
        <row r="5855">
          <cell r="T5855">
            <v>12</v>
          </cell>
        </row>
        <row r="5856">
          <cell r="T5856">
            <v>12</v>
          </cell>
        </row>
        <row r="5857">
          <cell r="T5857">
            <v>12</v>
          </cell>
        </row>
        <row r="5858">
          <cell r="T5858">
            <v>12</v>
          </cell>
        </row>
        <row r="5859">
          <cell r="T5859">
            <v>12</v>
          </cell>
        </row>
        <row r="5860">
          <cell r="T5860">
            <v>12</v>
          </cell>
        </row>
        <row r="5861">
          <cell r="T5861">
            <v>12</v>
          </cell>
        </row>
        <row r="5862">
          <cell r="T5862">
            <v>12</v>
          </cell>
        </row>
        <row r="5863">
          <cell r="T5863">
            <v>12</v>
          </cell>
        </row>
        <row r="5864">
          <cell r="T5864">
            <v>12</v>
          </cell>
        </row>
        <row r="5865">
          <cell r="T5865">
            <v>12</v>
          </cell>
        </row>
        <row r="5866">
          <cell r="T5866">
            <v>12</v>
          </cell>
        </row>
        <row r="5867">
          <cell r="T5867">
            <v>12</v>
          </cell>
        </row>
        <row r="5868">
          <cell r="T5868">
            <v>12</v>
          </cell>
        </row>
        <row r="5869">
          <cell r="T5869">
            <v>12</v>
          </cell>
        </row>
        <row r="5870">
          <cell r="T5870">
            <v>12</v>
          </cell>
        </row>
        <row r="5871">
          <cell r="T5871">
            <v>12</v>
          </cell>
        </row>
        <row r="5872">
          <cell r="T5872">
            <v>12</v>
          </cell>
        </row>
        <row r="5873">
          <cell r="T5873">
            <v>12</v>
          </cell>
        </row>
        <row r="5874">
          <cell r="T5874">
            <v>12</v>
          </cell>
        </row>
        <row r="5875">
          <cell r="T5875">
            <v>12</v>
          </cell>
        </row>
        <row r="5876">
          <cell r="T5876">
            <v>12</v>
          </cell>
        </row>
        <row r="5877">
          <cell r="T5877">
            <v>12</v>
          </cell>
        </row>
        <row r="5878">
          <cell r="T5878">
            <v>12</v>
          </cell>
        </row>
        <row r="5879">
          <cell r="T5879">
            <v>12</v>
          </cell>
        </row>
        <row r="5880">
          <cell r="T5880">
            <v>12</v>
          </cell>
        </row>
        <row r="5881">
          <cell r="T5881">
            <v>12</v>
          </cell>
        </row>
        <row r="5882">
          <cell r="T5882">
            <v>12</v>
          </cell>
        </row>
        <row r="5883">
          <cell r="T5883">
            <v>12</v>
          </cell>
        </row>
        <row r="5884">
          <cell r="T5884">
            <v>12</v>
          </cell>
        </row>
        <row r="5885">
          <cell r="T5885">
            <v>12</v>
          </cell>
        </row>
        <row r="5886">
          <cell r="T5886">
            <v>12</v>
          </cell>
        </row>
        <row r="5887">
          <cell r="T5887">
            <v>12</v>
          </cell>
        </row>
        <row r="5888">
          <cell r="T5888">
            <v>12</v>
          </cell>
        </row>
        <row r="5889">
          <cell r="T5889">
            <v>12</v>
          </cell>
        </row>
        <row r="5890">
          <cell r="T5890">
            <v>12</v>
          </cell>
        </row>
        <row r="5891">
          <cell r="T5891">
            <v>12</v>
          </cell>
        </row>
        <row r="5892">
          <cell r="T5892">
            <v>12</v>
          </cell>
        </row>
        <row r="5893">
          <cell r="T5893">
            <v>12</v>
          </cell>
        </row>
        <row r="5894">
          <cell r="T5894">
            <v>12</v>
          </cell>
        </row>
        <row r="5895">
          <cell r="T5895">
            <v>12</v>
          </cell>
        </row>
        <row r="5896">
          <cell r="T5896">
            <v>12</v>
          </cell>
        </row>
        <row r="5897">
          <cell r="T5897">
            <v>12</v>
          </cell>
        </row>
        <row r="5898">
          <cell r="T5898">
            <v>12</v>
          </cell>
        </row>
        <row r="5899">
          <cell r="T5899">
            <v>12</v>
          </cell>
        </row>
        <row r="5900">
          <cell r="T5900">
            <v>12</v>
          </cell>
        </row>
        <row r="5901">
          <cell r="T5901">
            <v>12</v>
          </cell>
        </row>
        <row r="5902">
          <cell r="T5902">
            <v>12</v>
          </cell>
        </row>
        <row r="5903">
          <cell r="T5903">
            <v>12</v>
          </cell>
        </row>
        <row r="5904">
          <cell r="T5904">
            <v>12</v>
          </cell>
        </row>
        <row r="5905">
          <cell r="T5905">
            <v>12</v>
          </cell>
        </row>
        <row r="5906">
          <cell r="T5906">
            <v>12</v>
          </cell>
        </row>
        <row r="5907">
          <cell r="T5907">
            <v>12</v>
          </cell>
        </row>
        <row r="5908">
          <cell r="T5908">
            <v>12</v>
          </cell>
        </row>
        <row r="5909">
          <cell r="T5909">
            <v>12</v>
          </cell>
        </row>
        <row r="5910">
          <cell r="T5910">
            <v>12</v>
          </cell>
        </row>
        <row r="5911">
          <cell r="T5911">
            <v>12</v>
          </cell>
        </row>
        <row r="5912">
          <cell r="T5912">
            <v>12</v>
          </cell>
        </row>
        <row r="5913">
          <cell r="T5913">
            <v>12</v>
          </cell>
        </row>
        <row r="5914">
          <cell r="T5914">
            <v>12</v>
          </cell>
        </row>
        <row r="5915">
          <cell r="T5915">
            <v>12</v>
          </cell>
        </row>
        <row r="5916">
          <cell r="T5916">
            <v>12</v>
          </cell>
        </row>
        <row r="5917">
          <cell r="T5917">
            <v>12</v>
          </cell>
        </row>
        <row r="5918">
          <cell r="T5918">
            <v>12</v>
          </cell>
        </row>
        <row r="5919">
          <cell r="T5919">
            <v>12</v>
          </cell>
        </row>
        <row r="5920">
          <cell r="T5920">
            <v>12</v>
          </cell>
        </row>
        <row r="5921">
          <cell r="T5921">
            <v>12</v>
          </cell>
        </row>
        <row r="5922">
          <cell r="T5922">
            <v>12</v>
          </cell>
        </row>
        <row r="5923">
          <cell r="T5923">
            <v>12</v>
          </cell>
        </row>
        <row r="5924">
          <cell r="T5924">
            <v>12</v>
          </cell>
        </row>
        <row r="5925">
          <cell r="T5925">
            <v>12</v>
          </cell>
        </row>
        <row r="5926">
          <cell r="T5926">
            <v>12</v>
          </cell>
        </row>
        <row r="5927">
          <cell r="T5927">
            <v>12</v>
          </cell>
        </row>
        <row r="5928">
          <cell r="T5928">
            <v>12</v>
          </cell>
        </row>
        <row r="5929">
          <cell r="T5929">
            <v>12</v>
          </cell>
        </row>
        <row r="5930">
          <cell r="T5930">
            <v>12</v>
          </cell>
        </row>
        <row r="5931">
          <cell r="T5931">
            <v>12</v>
          </cell>
        </row>
        <row r="5932">
          <cell r="T5932">
            <v>12</v>
          </cell>
        </row>
        <row r="5933">
          <cell r="T5933">
            <v>12</v>
          </cell>
        </row>
        <row r="5934">
          <cell r="T5934">
            <v>12</v>
          </cell>
        </row>
        <row r="5935">
          <cell r="T5935">
            <v>12</v>
          </cell>
        </row>
        <row r="5936">
          <cell r="T5936">
            <v>12</v>
          </cell>
        </row>
        <row r="5937">
          <cell r="T5937">
            <v>12</v>
          </cell>
        </row>
        <row r="5938">
          <cell r="T5938">
            <v>12</v>
          </cell>
        </row>
        <row r="5939">
          <cell r="T5939">
            <v>12</v>
          </cell>
        </row>
        <row r="5940">
          <cell r="T5940">
            <v>12</v>
          </cell>
        </row>
        <row r="5941">
          <cell r="T5941">
            <v>12</v>
          </cell>
        </row>
        <row r="5942">
          <cell r="T5942">
            <v>12</v>
          </cell>
        </row>
        <row r="5943">
          <cell r="T5943">
            <v>12</v>
          </cell>
        </row>
        <row r="5944">
          <cell r="T5944">
            <v>12</v>
          </cell>
        </row>
        <row r="5945">
          <cell r="T5945">
            <v>12</v>
          </cell>
        </row>
        <row r="5946">
          <cell r="T5946">
            <v>12</v>
          </cell>
        </row>
        <row r="5947">
          <cell r="T5947">
            <v>12</v>
          </cell>
        </row>
        <row r="5948">
          <cell r="T5948">
            <v>12</v>
          </cell>
        </row>
        <row r="5949">
          <cell r="T5949">
            <v>12</v>
          </cell>
        </row>
        <row r="5950">
          <cell r="T5950">
            <v>12</v>
          </cell>
        </row>
        <row r="5951">
          <cell r="T5951">
            <v>12</v>
          </cell>
        </row>
        <row r="5952">
          <cell r="T5952">
            <v>12</v>
          </cell>
        </row>
        <row r="5953">
          <cell r="T5953">
            <v>12</v>
          </cell>
        </row>
        <row r="5954">
          <cell r="T5954">
            <v>12</v>
          </cell>
        </row>
        <row r="5955">
          <cell r="T5955">
            <v>12</v>
          </cell>
        </row>
        <row r="5956">
          <cell r="T5956">
            <v>12</v>
          </cell>
        </row>
        <row r="5957">
          <cell r="T5957">
            <v>12</v>
          </cell>
        </row>
        <row r="5958">
          <cell r="T5958">
            <v>12</v>
          </cell>
        </row>
        <row r="5959">
          <cell r="T5959">
            <v>12</v>
          </cell>
        </row>
        <row r="5960">
          <cell r="T5960">
            <v>12</v>
          </cell>
        </row>
        <row r="5961">
          <cell r="T5961">
            <v>12</v>
          </cell>
        </row>
        <row r="5962">
          <cell r="T5962">
            <v>12</v>
          </cell>
        </row>
        <row r="5963">
          <cell r="T5963">
            <v>12</v>
          </cell>
        </row>
        <row r="5964">
          <cell r="T5964">
            <v>12</v>
          </cell>
        </row>
        <row r="5965">
          <cell r="T5965">
            <v>12</v>
          </cell>
        </row>
        <row r="5966">
          <cell r="T5966">
            <v>12</v>
          </cell>
        </row>
        <row r="5967">
          <cell r="T5967">
            <v>12</v>
          </cell>
        </row>
        <row r="5968">
          <cell r="T5968">
            <v>12</v>
          </cell>
        </row>
        <row r="5969">
          <cell r="T5969">
            <v>12</v>
          </cell>
        </row>
        <row r="5970">
          <cell r="T5970">
            <v>12</v>
          </cell>
        </row>
        <row r="5971">
          <cell r="T5971">
            <v>12</v>
          </cell>
        </row>
        <row r="5972">
          <cell r="T5972">
            <v>12</v>
          </cell>
        </row>
        <row r="5973">
          <cell r="T5973">
            <v>12</v>
          </cell>
        </row>
        <row r="5974">
          <cell r="T5974">
            <v>12</v>
          </cell>
        </row>
        <row r="5975">
          <cell r="T5975">
            <v>12</v>
          </cell>
        </row>
        <row r="5976">
          <cell r="T5976">
            <v>12</v>
          </cell>
        </row>
        <row r="5977">
          <cell r="T5977">
            <v>12</v>
          </cell>
        </row>
        <row r="5978">
          <cell r="T5978">
            <v>12</v>
          </cell>
        </row>
        <row r="5979">
          <cell r="T5979">
            <v>12</v>
          </cell>
        </row>
        <row r="5980">
          <cell r="T5980">
            <v>12</v>
          </cell>
        </row>
        <row r="5981">
          <cell r="T5981">
            <v>12</v>
          </cell>
        </row>
        <row r="5982">
          <cell r="T5982">
            <v>12</v>
          </cell>
        </row>
        <row r="5983">
          <cell r="T5983">
            <v>12</v>
          </cell>
        </row>
        <row r="5984">
          <cell r="T5984">
            <v>12</v>
          </cell>
        </row>
        <row r="5985">
          <cell r="T5985">
            <v>12</v>
          </cell>
        </row>
        <row r="5986">
          <cell r="T5986">
            <v>12</v>
          </cell>
        </row>
        <row r="5987">
          <cell r="T5987">
            <v>12</v>
          </cell>
        </row>
        <row r="5988">
          <cell r="T5988">
            <v>12</v>
          </cell>
        </row>
        <row r="5989">
          <cell r="T5989">
            <v>12</v>
          </cell>
        </row>
        <row r="5990">
          <cell r="T5990">
            <v>12</v>
          </cell>
        </row>
        <row r="5991">
          <cell r="T5991">
            <v>12</v>
          </cell>
        </row>
        <row r="5992">
          <cell r="T5992">
            <v>12</v>
          </cell>
        </row>
        <row r="5993">
          <cell r="T5993">
            <v>12</v>
          </cell>
        </row>
        <row r="5994">
          <cell r="T5994">
            <v>12</v>
          </cell>
        </row>
        <row r="5995">
          <cell r="T5995">
            <v>12</v>
          </cell>
        </row>
        <row r="5996">
          <cell r="T5996">
            <v>12</v>
          </cell>
        </row>
        <row r="5997">
          <cell r="T5997">
            <v>12</v>
          </cell>
        </row>
        <row r="5998">
          <cell r="T5998">
            <v>12</v>
          </cell>
        </row>
        <row r="5999">
          <cell r="T5999">
            <v>12</v>
          </cell>
        </row>
        <row r="6000">
          <cell r="T6000">
            <v>12</v>
          </cell>
        </row>
        <row r="6001">
          <cell r="T6001">
            <v>12</v>
          </cell>
        </row>
        <row r="6002">
          <cell r="T6002">
            <v>12</v>
          </cell>
        </row>
        <row r="6003">
          <cell r="T6003">
            <v>12</v>
          </cell>
        </row>
        <row r="6004">
          <cell r="T6004">
            <v>12</v>
          </cell>
        </row>
        <row r="6005">
          <cell r="T6005">
            <v>12</v>
          </cell>
        </row>
        <row r="6006">
          <cell r="T6006">
            <v>12</v>
          </cell>
        </row>
        <row r="6007">
          <cell r="T6007">
            <v>12</v>
          </cell>
        </row>
        <row r="6008">
          <cell r="T6008">
            <v>12</v>
          </cell>
        </row>
        <row r="6009">
          <cell r="T6009">
            <v>12</v>
          </cell>
        </row>
        <row r="6010">
          <cell r="T6010">
            <v>12</v>
          </cell>
        </row>
        <row r="6011">
          <cell r="T6011">
            <v>12</v>
          </cell>
        </row>
        <row r="6012">
          <cell r="T6012">
            <v>12</v>
          </cell>
        </row>
        <row r="6013">
          <cell r="T6013">
            <v>12</v>
          </cell>
        </row>
        <row r="6014">
          <cell r="T6014">
            <v>12</v>
          </cell>
        </row>
        <row r="6015">
          <cell r="T6015">
            <v>12</v>
          </cell>
        </row>
        <row r="6016">
          <cell r="T6016">
            <v>12</v>
          </cell>
        </row>
        <row r="6017">
          <cell r="T6017">
            <v>12</v>
          </cell>
        </row>
        <row r="6018">
          <cell r="T6018">
            <v>12</v>
          </cell>
        </row>
        <row r="6019">
          <cell r="T6019">
            <v>12</v>
          </cell>
        </row>
        <row r="6020">
          <cell r="T6020">
            <v>12</v>
          </cell>
        </row>
        <row r="6021">
          <cell r="T6021">
            <v>12</v>
          </cell>
        </row>
        <row r="6022">
          <cell r="T6022">
            <v>12</v>
          </cell>
        </row>
        <row r="6023">
          <cell r="T6023">
            <v>12</v>
          </cell>
        </row>
        <row r="6024">
          <cell r="T6024">
            <v>12</v>
          </cell>
        </row>
        <row r="6025">
          <cell r="T6025">
            <v>12</v>
          </cell>
        </row>
        <row r="6026">
          <cell r="T6026">
            <v>12</v>
          </cell>
        </row>
        <row r="6027">
          <cell r="T6027">
            <v>12</v>
          </cell>
        </row>
        <row r="6028">
          <cell r="T6028">
            <v>12</v>
          </cell>
        </row>
        <row r="6029">
          <cell r="T6029">
            <v>12</v>
          </cell>
        </row>
        <row r="6030">
          <cell r="T6030">
            <v>12</v>
          </cell>
        </row>
        <row r="6031">
          <cell r="T6031">
            <v>12</v>
          </cell>
        </row>
        <row r="6032">
          <cell r="T6032">
            <v>12</v>
          </cell>
        </row>
        <row r="6033">
          <cell r="T6033">
            <v>12</v>
          </cell>
        </row>
        <row r="6034">
          <cell r="T6034">
            <v>12</v>
          </cell>
        </row>
        <row r="6035">
          <cell r="T6035">
            <v>12</v>
          </cell>
        </row>
        <row r="6036">
          <cell r="T6036">
            <v>12</v>
          </cell>
        </row>
        <row r="6037">
          <cell r="T6037">
            <v>12</v>
          </cell>
        </row>
        <row r="6038">
          <cell r="T6038">
            <v>12</v>
          </cell>
        </row>
        <row r="6039">
          <cell r="T6039">
            <v>12</v>
          </cell>
        </row>
        <row r="6040">
          <cell r="T6040">
            <v>12</v>
          </cell>
        </row>
        <row r="6041">
          <cell r="T6041">
            <v>12</v>
          </cell>
        </row>
        <row r="6042">
          <cell r="T6042">
            <v>12</v>
          </cell>
        </row>
        <row r="6043">
          <cell r="T6043">
            <v>12</v>
          </cell>
        </row>
        <row r="6044">
          <cell r="T6044">
            <v>12</v>
          </cell>
        </row>
        <row r="6045">
          <cell r="T6045">
            <v>12</v>
          </cell>
        </row>
        <row r="6046">
          <cell r="T6046">
            <v>12</v>
          </cell>
        </row>
        <row r="6047">
          <cell r="T6047">
            <v>12</v>
          </cell>
        </row>
        <row r="6048">
          <cell r="T6048">
            <v>12</v>
          </cell>
        </row>
        <row r="6049">
          <cell r="T6049">
            <v>12</v>
          </cell>
        </row>
        <row r="6050">
          <cell r="T6050">
            <v>12</v>
          </cell>
        </row>
        <row r="6051">
          <cell r="T6051">
            <v>12</v>
          </cell>
        </row>
        <row r="6052">
          <cell r="T6052">
            <v>12</v>
          </cell>
        </row>
        <row r="6053">
          <cell r="T6053">
            <v>12</v>
          </cell>
        </row>
        <row r="6054">
          <cell r="T6054">
            <v>12</v>
          </cell>
        </row>
        <row r="6055">
          <cell r="T6055">
            <v>12</v>
          </cell>
        </row>
        <row r="6056">
          <cell r="T6056">
            <v>12</v>
          </cell>
        </row>
        <row r="6057">
          <cell r="T6057">
            <v>12</v>
          </cell>
        </row>
        <row r="6058">
          <cell r="T6058">
            <v>12</v>
          </cell>
        </row>
        <row r="6059">
          <cell r="T6059">
            <v>12</v>
          </cell>
        </row>
        <row r="6060">
          <cell r="T6060">
            <v>12</v>
          </cell>
        </row>
        <row r="6061">
          <cell r="T6061">
            <v>12</v>
          </cell>
        </row>
        <row r="6062">
          <cell r="T6062">
            <v>12</v>
          </cell>
        </row>
        <row r="6063">
          <cell r="T6063">
            <v>12</v>
          </cell>
        </row>
        <row r="6064">
          <cell r="T6064">
            <v>12</v>
          </cell>
        </row>
        <row r="6065">
          <cell r="T6065">
            <v>12</v>
          </cell>
        </row>
        <row r="6066">
          <cell r="T6066">
            <v>12</v>
          </cell>
        </row>
        <row r="6067">
          <cell r="T6067">
            <v>12</v>
          </cell>
        </row>
        <row r="6068">
          <cell r="T6068">
            <v>12</v>
          </cell>
        </row>
        <row r="6069">
          <cell r="T6069">
            <v>12</v>
          </cell>
        </row>
        <row r="6070">
          <cell r="T6070">
            <v>12</v>
          </cell>
        </row>
        <row r="6071">
          <cell r="T6071">
            <v>12</v>
          </cell>
        </row>
        <row r="6072">
          <cell r="T6072">
            <v>12</v>
          </cell>
        </row>
        <row r="6073">
          <cell r="T6073">
            <v>12</v>
          </cell>
        </row>
        <row r="6074">
          <cell r="T6074">
            <v>12</v>
          </cell>
        </row>
        <row r="6075">
          <cell r="T6075">
            <v>12</v>
          </cell>
        </row>
        <row r="6076">
          <cell r="T6076">
            <v>12</v>
          </cell>
        </row>
        <row r="6077">
          <cell r="T6077">
            <v>12</v>
          </cell>
        </row>
        <row r="6078">
          <cell r="T6078">
            <v>12</v>
          </cell>
        </row>
        <row r="6079">
          <cell r="T6079">
            <v>12</v>
          </cell>
        </row>
        <row r="6080">
          <cell r="T6080">
            <v>12</v>
          </cell>
        </row>
        <row r="6081">
          <cell r="T6081">
            <v>12</v>
          </cell>
        </row>
        <row r="6082">
          <cell r="T6082">
            <v>12</v>
          </cell>
        </row>
        <row r="6083">
          <cell r="T6083">
            <v>12</v>
          </cell>
        </row>
        <row r="6084">
          <cell r="T6084">
            <v>12</v>
          </cell>
        </row>
        <row r="6085">
          <cell r="T6085">
            <v>12</v>
          </cell>
        </row>
        <row r="6086">
          <cell r="T6086">
            <v>12</v>
          </cell>
        </row>
        <row r="6087">
          <cell r="T6087">
            <v>12</v>
          </cell>
        </row>
        <row r="6088">
          <cell r="T6088">
            <v>12</v>
          </cell>
        </row>
        <row r="6089">
          <cell r="T6089">
            <v>12</v>
          </cell>
        </row>
        <row r="6090">
          <cell r="T6090">
            <v>12</v>
          </cell>
        </row>
        <row r="6091">
          <cell r="T6091">
            <v>12</v>
          </cell>
        </row>
        <row r="6092">
          <cell r="T6092">
            <v>12</v>
          </cell>
        </row>
        <row r="6093">
          <cell r="T6093">
            <v>12</v>
          </cell>
        </row>
        <row r="6094">
          <cell r="T6094">
            <v>12</v>
          </cell>
        </row>
        <row r="6095">
          <cell r="T6095">
            <v>12</v>
          </cell>
        </row>
        <row r="6096">
          <cell r="T6096">
            <v>12</v>
          </cell>
        </row>
        <row r="6097">
          <cell r="T6097">
            <v>12</v>
          </cell>
        </row>
        <row r="6098">
          <cell r="T6098">
            <v>12</v>
          </cell>
        </row>
        <row r="6099">
          <cell r="T6099">
            <v>12</v>
          </cell>
        </row>
        <row r="6100">
          <cell r="T6100">
            <v>12</v>
          </cell>
        </row>
        <row r="6101">
          <cell r="T6101">
            <v>12</v>
          </cell>
        </row>
        <row r="6102">
          <cell r="T6102">
            <v>12</v>
          </cell>
        </row>
        <row r="6103">
          <cell r="T6103">
            <v>12</v>
          </cell>
        </row>
        <row r="6104">
          <cell r="T6104">
            <v>12</v>
          </cell>
        </row>
        <row r="6105">
          <cell r="T6105">
            <v>12</v>
          </cell>
        </row>
        <row r="6106">
          <cell r="T6106">
            <v>12</v>
          </cell>
        </row>
        <row r="6107">
          <cell r="T6107">
            <v>12</v>
          </cell>
        </row>
        <row r="6108">
          <cell r="T6108">
            <v>12</v>
          </cell>
        </row>
        <row r="6109">
          <cell r="T6109">
            <v>12</v>
          </cell>
        </row>
        <row r="6110">
          <cell r="T6110">
            <v>12</v>
          </cell>
        </row>
        <row r="6111">
          <cell r="T6111">
            <v>12</v>
          </cell>
        </row>
        <row r="6112">
          <cell r="T6112">
            <v>12</v>
          </cell>
        </row>
        <row r="6113">
          <cell r="T6113">
            <v>12</v>
          </cell>
        </row>
        <row r="6114">
          <cell r="T6114">
            <v>12</v>
          </cell>
        </row>
        <row r="6115">
          <cell r="T6115">
            <v>12</v>
          </cell>
        </row>
        <row r="6116">
          <cell r="T6116">
            <v>12</v>
          </cell>
        </row>
        <row r="6117">
          <cell r="T6117">
            <v>12</v>
          </cell>
        </row>
        <row r="6118">
          <cell r="T6118">
            <v>12</v>
          </cell>
        </row>
        <row r="6119">
          <cell r="T6119">
            <v>12</v>
          </cell>
        </row>
        <row r="6120">
          <cell r="T6120">
            <v>12</v>
          </cell>
        </row>
        <row r="6121">
          <cell r="T6121">
            <v>12</v>
          </cell>
        </row>
        <row r="6122">
          <cell r="T6122">
            <v>12</v>
          </cell>
        </row>
        <row r="6123">
          <cell r="T6123">
            <v>12</v>
          </cell>
        </row>
        <row r="6124">
          <cell r="T6124">
            <v>12</v>
          </cell>
        </row>
        <row r="6125">
          <cell r="T6125">
            <v>12</v>
          </cell>
        </row>
        <row r="6126">
          <cell r="T6126">
            <v>12</v>
          </cell>
        </row>
        <row r="6127">
          <cell r="T6127">
            <v>12</v>
          </cell>
        </row>
        <row r="6128">
          <cell r="T6128">
            <v>12</v>
          </cell>
        </row>
        <row r="6129">
          <cell r="T6129">
            <v>12</v>
          </cell>
        </row>
        <row r="6130">
          <cell r="T6130">
            <v>12</v>
          </cell>
        </row>
        <row r="6131">
          <cell r="T6131">
            <v>12</v>
          </cell>
        </row>
        <row r="6132">
          <cell r="T6132">
            <v>12</v>
          </cell>
        </row>
        <row r="6133">
          <cell r="T6133">
            <v>12</v>
          </cell>
        </row>
        <row r="6134">
          <cell r="T6134">
            <v>12</v>
          </cell>
        </row>
        <row r="6135">
          <cell r="T6135">
            <v>12</v>
          </cell>
        </row>
        <row r="6136">
          <cell r="T6136">
            <v>12</v>
          </cell>
        </row>
        <row r="6137">
          <cell r="T6137">
            <v>12</v>
          </cell>
        </row>
        <row r="6138">
          <cell r="T6138">
            <v>12</v>
          </cell>
        </row>
        <row r="6139">
          <cell r="T6139">
            <v>12</v>
          </cell>
        </row>
        <row r="6140">
          <cell r="T6140">
            <v>12</v>
          </cell>
        </row>
        <row r="6141">
          <cell r="T6141">
            <v>12</v>
          </cell>
        </row>
        <row r="6142">
          <cell r="T6142">
            <v>12</v>
          </cell>
        </row>
        <row r="6143">
          <cell r="T6143">
            <v>12</v>
          </cell>
        </row>
        <row r="6144">
          <cell r="T6144">
            <v>12</v>
          </cell>
        </row>
        <row r="6145">
          <cell r="T6145">
            <v>12</v>
          </cell>
        </row>
        <row r="6146">
          <cell r="T6146">
            <v>12</v>
          </cell>
        </row>
        <row r="6147">
          <cell r="T6147">
            <v>12</v>
          </cell>
        </row>
        <row r="6148">
          <cell r="T6148">
            <v>12</v>
          </cell>
        </row>
        <row r="6149">
          <cell r="T6149">
            <v>12</v>
          </cell>
        </row>
        <row r="6150">
          <cell r="T6150">
            <v>12</v>
          </cell>
        </row>
        <row r="6151">
          <cell r="T6151">
            <v>12</v>
          </cell>
        </row>
        <row r="6152">
          <cell r="T6152">
            <v>12</v>
          </cell>
        </row>
        <row r="6153">
          <cell r="T6153">
            <v>12</v>
          </cell>
        </row>
        <row r="6154">
          <cell r="T6154">
            <v>12</v>
          </cell>
        </row>
        <row r="6155">
          <cell r="T6155">
            <v>12</v>
          </cell>
        </row>
        <row r="6156">
          <cell r="T6156">
            <v>12</v>
          </cell>
        </row>
        <row r="6157">
          <cell r="T6157">
            <v>12</v>
          </cell>
        </row>
        <row r="6158">
          <cell r="T6158">
            <v>12</v>
          </cell>
        </row>
        <row r="6159">
          <cell r="T6159">
            <v>12</v>
          </cell>
        </row>
        <row r="6160">
          <cell r="T6160">
            <v>12</v>
          </cell>
        </row>
        <row r="6161">
          <cell r="T6161">
            <v>12</v>
          </cell>
        </row>
        <row r="6162">
          <cell r="T6162">
            <v>12</v>
          </cell>
        </row>
        <row r="6163">
          <cell r="T6163">
            <v>12</v>
          </cell>
        </row>
        <row r="6164">
          <cell r="T6164">
            <v>12</v>
          </cell>
        </row>
        <row r="6165">
          <cell r="T6165">
            <v>12</v>
          </cell>
        </row>
        <row r="6166">
          <cell r="T6166">
            <v>12</v>
          </cell>
        </row>
        <row r="6167">
          <cell r="T6167">
            <v>12</v>
          </cell>
        </row>
        <row r="6168">
          <cell r="T6168">
            <v>12</v>
          </cell>
        </row>
        <row r="6169">
          <cell r="T6169">
            <v>12</v>
          </cell>
        </row>
        <row r="6170">
          <cell r="T6170">
            <v>12</v>
          </cell>
        </row>
        <row r="6171">
          <cell r="T6171">
            <v>12</v>
          </cell>
        </row>
        <row r="6172">
          <cell r="T6172">
            <v>12</v>
          </cell>
        </row>
        <row r="6173">
          <cell r="T6173">
            <v>12</v>
          </cell>
        </row>
        <row r="6174">
          <cell r="T6174">
            <v>12</v>
          </cell>
        </row>
        <row r="6175">
          <cell r="T6175">
            <v>12</v>
          </cell>
        </row>
        <row r="6176">
          <cell r="T6176">
            <v>12</v>
          </cell>
        </row>
        <row r="6177">
          <cell r="T6177">
            <v>12</v>
          </cell>
        </row>
        <row r="6178">
          <cell r="T6178">
            <v>12</v>
          </cell>
        </row>
        <row r="6179">
          <cell r="T6179">
            <v>12</v>
          </cell>
        </row>
        <row r="6180">
          <cell r="T6180">
            <v>12</v>
          </cell>
        </row>
        <row r="6181">
          <cell r="T6181">
            <v>12</v>
          </cell>
        </row>
        <row r="6182">
          <cell r="T6182">
            <v>12</v>
          </cell>
        </row>
        <row r="6183">
          <cell r="T6183">
            <v>12</v>
          </cell>
        </row>
        <row r="6184">
          <cell r="T6184">
            <v>12</v>
          </cell>
        </row>
        <row r="6185">
          <cell r="T6185">
            <v>12</v>
          </cell>
        </row>
        <row r="6186">
          <cell r="T6186">
            <v>12</v>
          </cell>
        </row>
        <row r="6187">
          <cell r="T6187">
            <v>12</v>
          </cell>
        </row>
        <row r="6188">
          <cell r="T6188">
            <v>12</v>
          </cell>
        </row>
        <row r="6189">
          <cell r="T6189">
            <v>12</v>
          </cell>
        </row>
        <row r="6190">
          <cell r="T6190">
            <v>12</v>
          </cell>
        </row>
        <row r="6191">
          <cell r="T6191">
            <v>12</v>
          </cell>
        </row>
        <row r="6192">
          <cell r="T6192">
            <v>12</v>
          </cell>
        </row>
        <row r="6193">
          <cell r="T6193">
            <v>12</v>
          </cell>
        </row>
        <row r="6194">
          <cell r="T6194">
            <v>12</v>
          </cell>
        </row>
        <row r="6195">
          <cell r="T6195">
            <v>12</v>
          </cell>
        </row>
        <row r="6196">
          <cell r="T6196">
            <v>12</v>
          </cell>
        </row>
        <row r="6197">
          <cell r="T6197">
            <v>12</v>
          </cell>
        </row>
        <row r="6198">
          <cell r="T6198">
            <v>12</v>
          </cell>
        </row>
        <row r="6199">
          <cell r="T6199">
            <v>12</v>
          </cell>
        </row>
        <row r="6200">
          <cell r="T6200">
            <v>12</v>
          </cell>
        </row>
        <row r="6201">
          <cell r="T6201">
            <v>12</v>
          </cell>
        </row>
        <row r="6202">
          <cell r="T6202">
            <v>12</v>
          </cell>
        </row>
        <row r="6203">
          <cell r="T6203">
            <v>12</v>
          </cell>
        </row>
        <row r="6204">
          <cell r="T6204">
            <v>12</v>
          </cell>
        </row>
        <row r="6205">
          <cell r="T6205">
            <v>12</v>
          </cell>
        </row>
        <row r="6206">
          <cell r="T6206">
            <v>12</v>
          </cell>
        </row>
        <row r="6207">
          <cell r="T6207">
            <v>12</v>
          </cell>
        </row>
        <row r="6208">
          <cell r="T6208">
            <v>12</v>
          </cell>
        </row>
        <row r="6209">
          <cell r="T6209">
            <v>12</v>
          </cell>
        </row>
        <row r="6210">
          <cell r="T6210">
            <v>12</v>
          </cell>
        </row>
        <row r="6211">
          <cell r="T6211">
            <v>12</v>
          </cell>
        </row>
        <row r="6212">
          <cell r="T6212">
            <v>12</v>
          </cell>
        </row>
        <row r="6213">
          <cell r="T6213">
            <v>12</v>
          </cell>
        </row>
        <row r="6214">
          <cell r="T6214">
            <v>12</v>
          </cell>
        </row>
        <row r="6215">
          <cell r="T6215">
            <v>12</v>
          </cell>
        </row>
        <row r="6216">
          <cell r="T6216">
            <v>12</v>
          </cell>
        </row>
        <row r="6217">
          <cell r="T6217">
            <v>12</v>
          </cell>
        </row>
        <row r="6218">
          <cell r="T6218">
            <v>12</v>
          </cell>
        </row>
        <row r="6219">
          <cell r="T6219">
            <v>12</v>
          </cell>
        </row>
        <row r="6220">
          <cell r="T6220">
            <v>12</v>
          </cell>
        </row>
        <row r="6221">
          <cell r="T6221">
            <v>12</v>
          </cell>
        </row>
        <row r="6222">
          <cell r="T6222">
            <v>12</v>
          </cell>
        </row>
        <row r="6223">
          <cell r="T6223">
            <v>12</v>
          </cell>
        </row>
        <row r="6224">
          <cell r="T6224">
            <v>12</v>
          </cell>
        </row>
        <row r="6225">
          <cell r="T6225">
            <v>12</v>
          </cell>
        </row>
        <row r="6226">
          <cell r="T6226">
            <v>12</v>
          </cell>
        </row>
        <row r="6227">
          <cell r="T6227">
            <v>12</v>
          </cell>
        </row>
        <row r="6228">
          <cell r="T6228">
            <v>12</v>
          </cell>
        </row>
        <row r="6229">
          <cell r="T6229">
            <v>12</v>
          </cell>
        </row>
        <row r="6230">
          <cell r="T6230">
            <v>12</v>
          </cell>
        </row>
        <row r="6231">
          <cell r="T6231">
            <v>12</v>
          </cell>
        </row>
        <row r="6232">
          <cell r="T6232">
            <v>12</v>
          </cell>
        </row>
        <row r="6233">
          <cell r="T6233">
            <v>12</v>
          </cell>
        </row>
        <row r="6234">
          <cell r="T6234">
            <v>12</v>
          </cell>
        </row>
        <row r="6235">
          <cell r="T6235">
            <v>12</v>
          </cell>
        </row>
        <row r="6236">
          <cell r="T6236">
            <v>12</v>
          </cell>
        </row>
        <row r="6237">
          <cell r="T6237">
            <v>12</v>
          </cell>
        </row>
        <row r="6238">
          <cell r="T6238">
            <v>12</v>
          </cell>
        </row>
        <row r="6239">
          <cell r="T6239">
            <v>12</v>
          </cell>
        </row>
        <row r="6240">
          <cell r="T6240">
            <v>12</v>
          </cell>
        </row>
        <row r="6241">
          <cell r="T6241">
            <v>12</v>
          </cell>
        </row>
        <row r="6242">
          <cell r="T6242">
            <v>12</v>
          </cell>
        </row>
        <row r="6243">
          <cell r="T6243">
            <v>12</v>
          </cell>
        </row>
        <row r="6244">
          <cell r="T6244">
            <v>12</v>
          </cell>
        </row>
        <row r="6245">
          <cell r="T6245">
            <v>12</v>
          </cell>
        </row>
        <row r="6246">
          <cell r="T6246">
            <v>12</v>
          </cell>
        </row>
        <row r="6247">
          <cell r="T6247">
            <v>12</v>
          </cell>
        </row>
        <row r="6248">
          <cell r="T6248">
            <v>12</v>
          </cell>
        </row>
        <row r="6249">
          <cell r="T6249">
            <v>12</v>
          </cell>
        </row>
        <row r="6250">
          <cell r="T6250">
            <v>12</v>
          </cell>
        </row>
        <row r="6251">
          <cell r="T6251">
            <v>12</v>
          </cell>
        </row>
        <row r="6252">
          <cell r="T6252">
            <v>12</v>
          </cell>
        </row>
        <row r="6253">
          <cell r="T6253">
            <v>12</v>
          </cell>
        </row>
        <row r="6254">
          <cell r="T6254">
            <v>12</v>
          </cell>
        </row>
        <row r="6255">
          <cell r="T6255">
            <v>12</v>
          </cell>
        </row>
        <row r="6256">
          <cell r="T6256">
            <v>12</v>
          </cell>
        </row>
        <row r="6257">
          <cell r="T6257">
            <v>12</v>
          </cell>
        </row>
        <row r="6258">
          <cell r="T6258">
            <v>12</v>
          </cell>
        </row>
        <row r="6259">
          <cell r="T6259">
            <v>12</v>
          </cell>
        </row>
        <row r="6260">
          <cell r="T6260">
            <v>12</v>
          </cell>
        </row>
        <row r="6261">
          <cell r="T6261">
            <v>12</v>
          </cell>
        </row>
        <row r="6262">
          <cell r="T6262">
            <v>12</v>
          </cell>
        </row>
        <row r="6263">
          <cell r="T6263">
            <v>12</v>
          </cell>
        </row>
        <row r="6264">
          <cell r="T6264">
            <v>12</v>
          </cell>
        </row>
        <row r="6265">
          <cell r="T6265">
            <v>12</v>
          </cell>
        </row>
        <row r="6266">
          <cell r="T6266">
            <v>12</v>
          </cell>
        </row>
        <row r="6267">
          <cell r="T6267">
            <v>12</v>
          </cell>
        </row>
        <row r="6268">
          <cell r="T6268">
            <v>12</v>
          </cell>
        </row>
        <row r="6269">
          <cell r="T6269">
            <v>12</v>
          </cell>
        </row>
        <row r="6270">
          <cell r="T6270">
            <v>12</v>
          </cell>
        </row>
        <row r="6271">
          <cell r="T6271">
            <v>12</v>
          </cell>
        </row>
        <row r="6272">
          <cell r="T6272">
            <v>12</v>
          </cell>
        </row>
        <row r="6273">
          <cell r="T6273">
            <v>12</v>
          </cell>
        </row>
        <row r="6274">
          <cell r="T6274">
            <v>12</v>
          </cell>
        </row>
        <row r="6275">
          <cell r="T6275">
            <v>12</v>
          </cell>
        </row>
        <row r="6276">
          <cell r="T6276">
            <v>12</v>
          </cell>
        </row>
        <row r="6277">
          <cell r="T6277">
            <v>12</v>
          </cell>
        </row>
        <row r="6278">
          <cell r="T6278">
            <v>12</v>
          </cell>
        </row>
        <row r="6279">
          <cell r="T6279">
            <v>12</v>
          </cell>
        </row>
        <row r="6280">
          <cell r="T6280">
            <v>12</v>
          </cell>
        </row>
        <row r="6281">
          <cell r="T6281">
            <v>12</v>
          </cell>
        </row>
        <row r="6282">
          <cell r="T6282">
            <v>12</v>
          </cell>
        </row>
        <row r="6283">
          <cell r="T6283">
            <v>12</v>
          </cell>
        </row>
        <row r="6284">
          <cell r="T6284">
            <v>12</v>
          </cell>
        </row>
        <row r="6285">
          <cell r="T6285">
            <v>12</v>
          </cell>
        </row>
        <row r="6286">
          <cell r="T6286">
            <v>12</v>
          </cell>
        </row>
        <row r="6287">
          <cell r="T6287">
            <v>12</v>
          </cell>
        </row>
        <row r="6288">
          <cell r="T6288">
            <v>12</v>
          </cell>
        </row>
        <row r="6289">
          <cell r="T6289">
            <v>12</v>
          </cell>
        </row>
        <row r="6290">
          <cell r="T6290">
            <v>12</v>
          </cell>
        </row>
        <row r="6291">
          <cell r="T6291">
            <v>12</v>
          </cell>
        </row>
        <row r="6292">
          <cell r="T6292">
            <v>12</v>
          </cell>
        </row>
        <row r="6293">
          <cell r="T6293">
            <v>12</v>
          </cell>
        </row>
        <row r="6294">
          <cell r="T6294">
            <v>12</v>
          </cell>
        </row>
        <row r="6295">
          <cell r="T6295">
            <v>12</v>
          </cell>
        </row>
        <row r="6296">
          <cell r="T6296">
            <v>12</v>
          </cell>
        </row>
        <row r="6297">
          <cell r="T6297">
            <v>12</v>
          </cell>
        </row>
        <row r="6298">
          <cell r="T6298">
            <v>12</v>
          </cell>
        </row>
        <row r="6299">
          <cell r="T6299">
            <v>12</v>
          </cell>
        </row>
        <row r="6300">
          <cell r="T6300">
            <v>12</v>
          </cell>
        </row>
        <row r="6301">
          <cell r="T6301">
            <v>12</v>
          </cell>
        </row>
        <row r="6302">
          <cell r="T6302">
            <v>12</v>
          </cell>
        </row>
        <row r="6303">
          <cell r="T6303">
            <v>12</v>
          </cell>
        </row>
        <row r="6304">
          <cell r="T6304">
            <v>12</v>
          </cell>
        </row>
        <row r="6305">
          <cell r="T6305">
            <v>12</v>
          </cell>
        </row>
        <row r="6306">
          <cell r="T6306">
            <v>12</v>
          </cell>
        </row>
        <row r="6307">
          <cell r="T6307">
            <v>12</v>
          </cell>
        </row>
        <row r="6308">
          <cell r="T6308">
            <v>12</v>
          </cell>
        </row>
        <row r="6309">
          <cell r="T6309">
            <v>12</v>
          </cell>
        </row>
        <row r="6310">
          <cell r="T6310">
            <v>12</v>
          </cell>
        </row>
        <row r="6311">
          <cell r="T6311">
            <v>12</v>
          </cell>
        </row>
        <row r="6312">
          <cell r="T6312">
            <v>12</v>
          </cell>
        </row>
        <row r="6313">
          <cell r="T6313">
            <v>12</v>
          </cell>
        </row>
        <row r="6314">
          <cell r="T6314">
            <v>12</v>
          </cell>
        </row>
        <row r="6315">
          <cell r="T6315">
            <v>12</v>
          </cell>
        </row>
        <row r="6316">
          <cell r="T6316">
            <v>12</v>
          </cell>
        </row>
        <row r="6317">
          <cell r="T6317">
            <v>12</v>
          </cell>
        </row>
        <row r="6318">
          <cell r="T6318">
            <v>12</v>
          </cell>
        </row>
        <row r="6319">
          <cell r="T6319">
            <v>12</v>
          </cell>
        </row>
        <row r="6320">
          <cell r="T6320">
            <v>12</v>
          </cell>
        </row>
        <row r="6321">
          <cell r="T6321">
            <v>12</v>
          </cell>
        </row>
        <row r="6322">
          <cell r="T6322">
            <v>12</v>
          </cell>
        </row>
        <row r="6323">
          <cell r="T6323">
            <v>12</v>
          </cell>
        </row>
        <row r="6324">
          <cell r="T6324">
            <v>12</v>
          </cell>
        </row>
        <row r="6325">
          <cell r="T6325">
            <v>12</v>
          </cell>
        </row>
        <row r="6326">
          <cell r="T6326">
            <v>12</v>
          </cell>
        </row>
        <row r="6327">
          <cell r="T6327">
            <v>12</v>
          </cell>
        </row>
        <row r="6328">
          <cell r="T6328">
            <v>12</v>
          </cell>
        </row>
        <row r="6329">
          <cell r="T6329">
            <v>12</v>
          </cell>
        </row>
        <row r="6330">
          <cell r="T6330">
            <v>12</v>
          </cell>
        </row>
        <row r="6331">
          <cell r="T6331">
            <v>12</v>
          </cell>
        </row>
        <row r="6332">
          <cell r="T6332">
            <v>12</v>
          </cell>
        </row>
        <row r="6333">
          <cell r="T6333">
            <v>12</v>
          </cell>
        </row>
        <row r="6334">
          <cell r="T6334">
            <v>12</v>
          </cell>
        </row>
        <row r="6335">
          <cell r="T6335">
            <v>12</v>
          </cell>
        </row>
        <row r="6336">
          <cell r="T6336">
            <v>12</v>
          </cell>
        </row>
        <row r="6337">
          <cell r="T6337">
            <v>12</v>
          </cell>
        </row>
        <row r="6338">
          <cell r="T6338">
            <v>12</v>
          </cell>
        </row>
        <row r="6339">
          <cell r="T6339">
            <v>12</v>
          </cell>
        </row>
        <row r="6340">
          <cell r="T6340">
            <v>12</v>
          </cell>
        </row>
        <row r="6341">
          <cell r="T6341">
            <v>12</v>
          </cell>
        </row>
        <row r="6342">
          <cell r="T6342">
            <v>12</v>
          </cell>
        </row>
        <row r="6343">
          <cell r="T6343">
            <v>12</v>
          </cell>
        </row>
        <row r="6344">
          <cell r="T6344">
            <v>12</v>
          </cell>
        </row>
        <row r="6345">
          <cell r="T6345">
            <v>12</v>
          </cell>
        </row>
        <row r="6346">
          <cell r="T6346">
            <v>12</v>
          </cell>
        </row>
        <row r="6347">
          <cell r="T6347">
            <v>12</v>
          </cell>
        </row>
        <row r="6348">
          <cell r="T6348">
            <v>12</v>
          </cell>
        </row>
        <row r="6349">
          <cell r="T6349">
            <v>12</v>
          </cell>
        </row>
        <row r="6350">
          <cell r="T6350">
            <v>12</v>
          </cell>
        </row>
        <row r="6351">
          <cell r="T6351">
            <v>12</v>
          </cell>
        </row>
        <row r="6352">
          <cell r="T6352">
            <v>12</v>
          </cell>
        </row>
        <row r="6353">
          <cell r="T6353">
            <v>12</v>
          </cell>
        </row>
        <row r="6354">
          <cell r="T6354">
            <v>12</v>
          </cell>
        </row>
        <row r="6355">
          <cell r="T6355">
            <v>12</v>
          </cell>
        </row>
        <row r="6356">
          <cell r="T6356">
            <v>12</v>
          </cell>
        </row>
        <row r="6357">
          <cell r="T6357">
            <v>12</v>
          </cell>
        </row>
        <row r="6358">
          <cell r="T6358">
            <v>12</v>
          </cell>
        </row>
        <row r="6359">
          <cell r="T6359">
            <v>12</v>
          </cell>
        </row>
        <row r="6360">
          <cell r="T6360">
            <v>12</v>
          </cell>
        </row>
        <row r="6361">
          <cell r="T6361">
            <v>12</v>
          </cell>
        </row>
        <row r="6362">
          <cell r="T6362">
            <v>12</v>
          </cell>
        </row>
        <row r="6363">
          <cell r="T6363">
            <v>12</v>
          </cell>
        </row>
        <row r="6364">
          <cell r="T6364">
            <v>12</v>
          </cell>
        </row>
        <row r="6365">
          <cell r="T6365">
            <v>12</v>
          </cell>
        </row>
        <row r="6366">
          <cell r="T6366">
            <v>12</v>
          </cell>
        </row>
        <row r="6367">
          <cell r="T6367">
            <v>12</v>
          </cell>
        </row>
        <row r="6368">
          <cell r="T6368">
            <v>12</v>
          </cell>
        </row>
        <row r="6369">
          <cell r="T6369">
            <v>12</v>
          </cell>
        </row>
        <row r="6370">
          <cell r="T6370">
            <v>12</v>
          </cell>
        </row>
        <row r="6371">
          <cell r="T6371">
            <v>12</v>
          </cell>
        </row>
        <row r="6372">
          <cell r="T6372">
            <v>12</v>
          </cell>
        </row>
        <row r="6373">
          <cell r="T6373">
            <v>12</v>
          </cell>
        </row>
        <row r="6374">
          <cell r="T6374">
            <v>12</v>
          </cell>
        </row>
        <row r="6375">
          <cell r="T6375">
            <v>12</v>
          </cell>
        </row>
        <row r="6376">
          <cell r="T6376">
            <v>12</v>
          </cell>
        </row>
        <row r="6377">
          <cell r="T6377">
            <v>12</v>
          </cell>
        </row>
        <row r="6378">
          <cell r="T6378">
            <v>12</v>
          </cell>
        </row>
        <row r="6379">
          <cell r="T6379">
            <v>12</v>
          </cell>
        </row>
        <row r="6380">
          <cell r="T6380">
            <v>12</v>
          </cell>
        </row>
        <row r="6381">
          <cell r="T6381">
            <v>12</v>
          </cell>
        </row>
        <row r="6382">
          <cell r="T6382">
            <v>12</v>
          </cell>
        </row>
        <row r="6383">
          <cell r="T6383">
            <v>12</v>
          </cell>
        </row>
        <row r="6384">
          <cell r="T6384">
            <v>12</v>
          </cell>
        </row>
        <row r="6385">
          <cell r="T6385">
            <v>12</v>
          </cell>
        </row>
        <row r="6386">
          <cell r="T6386">
            <v>12</v>
          </cell>
        </row>
        <row r="6387">
          <cell r="T6387">
            <v>12</v>
          </cell>
        </row>
        <row r="6388">
          <cell r="T6388">
            <v>12</v>
          </cell>
        </row>
        <row r="6389">
          <cell r="T6389">
            <v>12</v>
          </cell>
        </row>
        <row r="6390">
          <cell r="T6390">
            <v>12</v>
          </cell>
        </row>
        <row r="6391">
          <cell r="T6391">
            <v>12</v>
          </cell>
        </row>
        <row r="6392">
          <cell r="T6392">
            <v>12</v>
          </cell>
        </row>
        <row r="6393">
          <cell r="T6393">
            <v>12</v>
          </cell>
        </row>
        <row r="6394">
          <cell r="T6394">
            <v>12</v>
          </cell>
        </row>
        <row r="6395">
          <cell r="T6395">
            <v>12</v>
          </cell>
        </row>
        <row r="6396">
          <cell r="T6396">
            <v>12</v>
          </cell>
        </row>
        <row r="6397">
          <cell r="T6397">
            <v>12</v>
          </cell>
        </row>
        <row r="6398">
          <cell r="T6398">
            <v>12</v>
          </cell>
        </row>
        <row r="6399">
          <cell r="T6399">
            <v>12</v>
          </cell>
        </row>
        <row r="6400">
          <cell r="T6400">
            <v>12</v>
          </cell>
        </row>
        <row r="6401">
          <cell r="T6401">
            <v>12</v>
          </cell>
        </row>
        <row r="6402">
          <cell r="T6402">
            <v>12</v>
          </cell>
        </row>
        <row r="6403">
          <cell r="T6403">
            <v>12</v>
          </cell>
        </row>
        <row r="6404">
          <cell r="T6404">
            <v>12</v>
          </cell>
        </row>
        <row r="6405">
          <cell r="T6405">
            <v>12</v>
          </cell>
        </row>
        <row r="6406">
          <cell r="T6406">
            <v>12</v>
          </cell>
        </row>
        <row r="6407">
          <cell r="T6407">
            <v>12</v>
          </cell>
        </row>
        <row r="6408">
          <cell r="T6408">
            <v>12</v>
          </cell>
        </row>
        <row r="6409">
          <cell r="T6409">
            <v>12</v>
          </cell>
        </row>
        <row r="6410">
          <cell r="T6410">
            <v>12</v>
          </cell>
        </row>
        <row r="6411">
          <cell r="T6411">
            <v>12</v>
          </cell>
        </row>
        <row r="6412">
          <cell r="T6412">
            <v>12</v>
          </cell>
        </row>
        <row r="6413">
          <cell r="T6413">
            <v>12</v>
          </cell>
        </row>
        <row r="6414">
          <cell r="T6414">
            <v>12</v>
          </cell>
        </row>
        <row r="6415">
          <cell r="T6415">
            <v>12</v>
          </cell>
        </row>
        <row r="6416">
          <cell r="T6416">
            <v>12</v>
          </cell>
        </row>
        <row r="6417">
          <cell r="T6417">
            <v>12</v>
          </cell>
        </row>
        <row r="6418">
          <cell r="T6418">
            <v>12</v>
          </cell>
        </row>
        <row r="6419">
          <cell r="T6419">
            <v>12</v>
          </cell>
        </row>
        <row r="6420">
          <cell r="T6420">
            <v>12</v>
          </cell>
        </row>
        <row r="6421">
          <cell r="T6421">
            <v>12</v>
          </cell>
        </row>
        <row r="6422">
          <cell r="T6422">
            <v>12</v>
          </cell>
        </row>
        <row r="6423">
          <cell r="T6423">
            <v>12</v>
          </cell>
        </row>
        <row r="6424">
          <cell r="T6424">
            <v>12</v>
          </cell>
        </row>
        <row r="6425">
          <cell r="T6425">
            <v>12</v>
          </cell>
        </row>
        <row r="6426">
          <cell r="T6426">
            <v>12</v>
          </cell>
        </row>
        <row r="6427">
          <cell r="T6427">
            <v>12</v>
          </cell>
        </row>
        <row r="6428">
          <cell r="T6428">
            <v>12</v>
          </cell>
        </row>
        <row r="6429">
          <cell r="T6429">
            <v>12</v>
          </cell>
        </row>
        <row r="6430">
          <cell r="T6430">
            <v>12</v>
          </cell>
        </row>
        <row r="6431">
          <cell r="T6431">
            <v>12</v>
          </cell>
        </row>
        <row r="6432">
          <cell r="T6432">
            <v>12</v>
          </cell>
        </row>
        <row r="6433">
          <cell r="T6433">
            <v>12</v>
          </cell>
        </row>
        <row r="6434">
          <cell r="T6434">
            <v>12</v>
          </cell>
        </row>
        <row r="6435">
          <cell r="T6435">
            <v>12</v>
          </cell>
        </row>
        <row r="6436">
          <cell r="T6436">
            <v>12</v>
          </cell>
        </row>
        <row r="6437">
          <cell r="T6437">
            <v>12</v>
          </cell>
        </row>
        <row r="6438">
          <cell r="T6438">
            <v>12</v>
          </cell>
        </row>
        <row r="6439">
          <cell r="T6439">
            <v>12</v>
          </cell>
        </row>
        <row r="6440">
          <cell r="T6440">
            <v>12</v>
          </cell>
        </row>
        <row r="6441">
          <cell r="T6441">
            <v>12</v>
          </cell>
        </row>
        <row r="6442">
          <cell r="T6442">
            <v>12</v>
          </cell>
        </row>
        <row r="6443">
          <cell r="T6443">
            <v>12</v>
          </cell>
        </row>
        <row r="6444">
          <cell r="T6444">
            <v>12</v>
          </cell>
        </row>
        <row r="6445">
          <cell r="T6445">
            <v>12</v>
          </cell>
        </row>
        <row r="6446">
          <cell r="T6446">
            <v>12</v>
          </cell>
        </row>
        <row r="6447">
          <cell r="T6447">
            <v>12</v>
          </cell>
        </row>
        <row r="6448">
          <cell r="T6448">
            <v>12</v>
          </cell>
        </row>
        <row r="6449">
          <cell r="T6449">
            <v>12</v>
          </cell>
        </row>
        <row r="6450">
          <cell r="T6450">
            <v>12</v>
          </cell>
        </row>
        <row r="6451">
          <cell r="T6451">
            <v>12</v>
          </cell>
        </row>
        <row r="6452">
          <cell r="T6452">
            <v>12</v>
          </cell>
        </row>
        <row r="6453">
          <cell r="T6453">
            <v>12</v>
          </cell>
        </row>
        <row r="6454">
          <cell r="T6454">
            <v>12</v>
          </cell>
        </row>
        <row r="6455">
          <cell r="T6455">
            <v>12</v>
          </cell>
        </row>
        <row r="6456">
          <cell r="T6456">
            <v>12</v>
          </cell>
        </row>
        <row r="6457">
          <cell r="T6457">
            <v>12</v>
          </cell>
        </row>
        <row r="6458">
          <cell r="T6458">
            <v>12</v>
          </cell>
        </row>
        <row r="6459">
          <cell r="T6459">
            <v>12</v>
          </cell>
        </row>
        <row r="6460">
          <cell r="T6460">
            <v>12</v>
          </cell>
        </row>
        <row r="6461">
          <cell r="T6461">
            <v>12</v>
          </cell>
        </row>
        <row r="6462">
          <cell r="T6462">
            <v>12</v>
          </cell>
        </row>
        <row r="6463">
          <cell r="T6463">
            <v>12</v>
          </cell>
        </row>
        <row r="6464">
          <cell r="T6464">
            <v>12</v>
          </cell>
        </row>
        <row r="6465">
          <cell r="T6465">
            <v>12</v>
          </cell>
        </row>
        <row r="6466">
          <cell r="T6466">
            <v>12</v>
          </cell>
        </row>
        <row r="6467">
          <cell r="T6467">
            <v>12</v>
          </cell>
        </row>
        <row r="6468">
          <cell r="T6468">
            <v>12</v>
          </cell>
        </row>
        <row r="6469">
          <cell r="T6469">
            <v>12</v>
          </cell>
        </row>
        <row r="6470">
          <cell r="T6470">
            <v>12</v>
          </cell>
        </row>
        <row r="6471">
          <cell r="T6471">
            <v>12</v>
          </cell>
        </row>
        <row r="6472">
          <cell r="T6472">
            <v>12</v>
          </cell>
        </row>
        <row r="6473">
          <cell r="T6473">
            <v>12</v>
          </cell>
        </row>
        <row r="6474">
          <cell r="T6474">
            <v>12</v>
          </cell>
        </row>
        <row r="6475">
          <cell r="T6475">
            <v>12</v>
          </cell>
        </row>
        <row r="6476">
          <cell r="T6476">
            <v>12</v>
          </cell>
        </row>
        <row r="6477">
          <cell r="T6477">
            <v>12</v>
          </cell>
        </row>
        <row r="6478">
          <cell r="T6478">
            <v>12</v>
          </cell>
        </row>
        <row r="6479">
          <cell r="T6479">
            <v>12</v>
          </cell>
        </row>
        <row r="6480">
          <cell r="T6480">
            <v>12</v>
          </cell>
        </row>
        <row r="6481">
          <cell r="T6481">
            <v>12</v>
          </cell>
        </row>
        <row r="6482">
          <cell r="T6482">
            <v>12</v>
          </cell>
        </row>
        <row r="6483">
          <cell r="T6483">
            <v>12</v>
          </cell>
        </row>
        <row r="6484">
          <cell r="T6484">
            <v>12</v>
          </cell>
        </row>
        <row r="6485">
          <cell r="T6485">
            <v>12</v>
          </cell>
        </row>
        <row r="6486">
          <cell r="T6486">
            <v>12</v>
          </cell>
        </row>
        <row r="6487">
          <cell r="T6487">
            <v>12</v>
          </cell>
        </row>
        <row r="6488">
          <cell r="T6488">
            <v>12</v>
          </cell>
        </row>
        <row r="6489">
          <cell r="T6489">
            <v>12</v>
          </cell>
        </row>
        <row r="6490">
          <cell r="T6490">
            <v>12</v>
          </cell>
        </row>
        <row r="6491">
          <cell r="T6491">
            <v>12</v>
          </cell>
        </row>
        <row r="6492">
          <cell r="T6492">
            <v>12</v>
          </cell>
        </row>
        <row r="6493">
          <cell r="T6493">
            <v>12</v>
          </cell>
        </row>
        <row r="6494">
          <cell r="T6494">
            <v>12</v>
          </cell>
        </row>
        <row r="6495">
          <cell r="T6495">
            <v>12</v>
          </cell>
        </row>
        <row r="6496">
          <cell r="T6496">
            <v>12</v>
          </cell>
        </row>
        <row r="6497">
          <cell r="T6497">
            <v>12</v>
          </cell>
        </row>
        <row r="6498">
          <cell r="T6498">
            <v>12</v>
          </cell>
        </row>
        <row r="6499">
          <cell r="T6499">
            <v>12</v>
          </cell>
        </row>
        <row r="6500">
          <cell r="T6500">
            <v>12</v>
          </cell>
        </row>
        <row r="6501">
          <cell r="T6501">
            <v>12</v>
          </cell>
        </row>
        <row r="6502">
          <cell r="T6502">
            <v>12</v>
          </cell>
        </row>
        <row r="6503">
          <cell r="T6503">
            <v>12</v>
          </cell>
        </row>
        <row r="6504">
          <cell r="T6504">
            <v>12</v>
          </cell>
        </row>
        <row r="6505">
          <cell r="T6505">
            <v>12</v>
          </cell>
        </row>
        <row r="6506">
          <cell r="T6506">
            <v>12</v>
          </cell>
        </row>
        <row r="6507">
          <cell r="T6507">
            <v>12</v>
          </cell>
        </row>
        <row r="6508">
          <cell r="T6508">
            <v>12</v>
          </cell>
        </row>
        <row r="6509">
          <cell r="T6509">
            <v>12</v>
          </cell>
        </row>
        <row r="6510">
          <cell r="T6510">
            <v>12</v>
          </cell>
        </row>
        <row r="6511">
          <cell r="T6511">
            <v>12</v>
          </cell>
        </row>
        <row r="6512">
          <cell r="T6512">
            <v>12</v>
          </cell>
        </row>
        <row r="6513">
          <cell r="T6513">
            <v>12</v>
          </cell>
        </row>
        <row r="6514">
          <cell r="T6514">
            <v>12</v>
          </cell>
        </row>
        <row r="6515">
          <cell r="T6515">
            <v>12</v>
          </cell>
        </row>
        <row r="6516">
          <cell r="T6516">
            <v>12</v>
          </cell>
        </row>
        <row r="6517">
          <cell r="T6517">
            <v>12</v>
          </cell>
        </row>
        <row r="6518">
          <cell r="T6518">
            <v>12</v>
          </cell>
        </row>
        <row r="6519">
          <cell r="T6519">
            <v>12</v>
          </cell>
        </row>
        <row r="6520">
          <cell r="T6520">
            <v>12</v>
          </cell>
        </row>
        <row r="6521">
          <cell r="T6521">
            <v>12</v>
          </cell>
        </row>
        <row r="6522">
          <cell r="T6522">
            <v>12</v>
          </cell>
        </row>
        <row r="6523">
          <cell r="T6523">
            <v>12</v>
          </cell>
        </row>
        <row r="6524">
          <cell r="T6524">
            <v>12</v>
          </cell>
        </row>
        <row r="6525">
          <cell r="T6525">
            <v>12</v>
          </cell>
        </row>
        <row r="6526">
          <cell r="T6526">
            <v>12</v>
          </cell>
        </row>
        <row r="6527">
          <cell r="T6527">
            <v>12</v>
          </cell>
        </row>
        <row r="6528">
          <cell r="T6528">
            <v>12</v>
          </cell>
        </row>
        <row r="6529">
          <cell r="T6529">
            <v>12</v>
          </cell>
        </row>
        <row r="6530">
          <cell r="T6530">
            <v>12</v>
          </cell>
        </row>
        <row r="6531">
          <cell r="T6531">
            <v>12</v>
          </cell>
        </row>
        <row r="6532">
          <cell r="T6532">
            <v>12</v>
          </cell>
        </row>
        <row r="6533">
          <cell r="T6533">
            <v>12</v>
          </cell>
        </row>
        <row r="6534">
          <cell r="T6534">
            <v>12</v>
          </cell>
        </row>
        <row r="6535">
          <cell r="T6535">
            <v>12</v>
          </cell>
        </row>
        <row r="6536">
          <cell r="T6536">
            <v>12</v>
          </cell>
        </row>
        <row r="6537">
          <cell r="T6537">
            <v>12</v>
          </cell>
        </row>
        <row r="6538">
          <cell r="T6538">
            <v>12</v>
          </cell>
        </row>
        <row r="6539">
          <cell r="T6539">
            <v>12</v>
          </cell>
        </row>
        <row r="6540">
          <cell r="T6540">
            <v>12</v>
          </cell>
        </row>
        <row r="6541">
          <cell r="T6541">
            <v>12</v>
          </cell>
        </row>
        <row r="6542">
          <cell r="T6542">
            <v>12</v>
          </cell>
        </row>
        <row r="6543">
          <cell r="T6543">
            <v>12</v>
          </cell>
        </row>
        <row r="6544">
          <cell r="T6544">
            <v>12</v>
          </cell>
        </row>
        <row r="6545">
          <cell r="T6545">
            <v>12</v>
          </cell>
        </row>
        <row r="6546">
          <cell r="T6546">
            <v>12</v>
          </cell>
        </row>
        <row r="6547">
          <cell r="T6547">
            <v>12</v>
          </cell>
        </row>
        <row r="6548">
          <cell r="T6548">
            <v>12</v>
          </cell>
        </row>
        <row r="6549">
          <cell r="T6549">
            <v>12</v>
          </cell>
        </row>
        <row r="6550">
          <cell r="T6550">
            <v>12</v>
          </cell>
        </row>
        <row r="6551">
          <cell r="T6551">
            <v>12</v>
          </cell>
        </row>
        <row r="6552">
          <cell r="T6552">
            <v>12</v>
          </cell>
        </row>
        <row r="6553">
          <cell r="T6553">
            <v>12</v>
          </cell>
        </row>
        <row r="6554">
          <cell r="T6554">
            <v>12</v>
          </cell>
        </row>
        <row r="6555">
          <cell r="T6555">
            <v>12</v>
          </cell>
        </row>
        <row r="6556">
          <cell r="T6556">
            <v>12</v>
          </cell>
        </row>
        <row r="6557">
          <cell r="T6557">
            <v>12</v>
          </cell>
        </row>
        <row r="6558">
          <cell r="T6558">
            <v>12</v>
          </cell>
        </row>
        <row r="6559">
          <cell r="T6559">
            <v>12</v>
          </cell>
        </row>
        <row r="6560">
          <cell r="T6560">
            <v>12</v>
          </cell>
        </row>
        <row r="6561">
          <cell r="T6561">
            <v>12</v>
          </cell>
        </row>
        <row r="6562">
          <cell r="T6562">
            <v>12</v>
          </cell>
        </row>
        <row r="6563">
          <cell r="T6563">
            <v>12</v>
          </cell>
        </row>
        <row r="6564">
          <cell r="T6564">
            <v>12</v>
          </cell>
        </row>
        <row r="6565">
          <cell r="T6565">
            <v>12</v>
          </cell>
        </row>
        <row r="6566">
          <cell r="T6566">
            <v>12</v>
          </cell>
        </row>
        <row r="6567">
          <cell r="T6567">
            <v>12</v>
          </cell>
        </row>
        <row r="6568">
          <cell r="T6568">
            <v>12</v>
          </cell>
        </row>
        <row r="6569">
          <cell r="T6569">
            <v>12</v>
          </cell>
        </row>
        <row r="6570">
          <cell r="T6570">
            <v>12</v>
          </cell>
        </row>
        <row r="6571">
          <cell r="T6571">
            <v>12</v>
          </cell>
        </row>
        <row r="6572">
          <cell r="T6572">
            <v>12</v>
          </cell>
        </row>
        <row r="6573">
          <cell r="T6573">
            <v>12</v>
          </cell>
        </row>
        <row r="6574">
          <cell r="T6574">
            <v>12</v>
          </cell>
        </row>
        <row r="6575">
          <cell r="T6575">
            <v>12</v>
          </cell>
        </row>
        <row r="6576">
          <cell r="T6576">
            <v>12</v>
          </cell>
        </row>
        <row r="6577">
          <cell r="T6577">
            <v>12</v>
          </cell>
        </row>
        <row r="6578">
          <cell r="T6578">
            <v>12</v>
          </cell>
        </row>
        <row r="6579">
          <cell r="T6579">
            <v>12</v>
          </cell>
        </row>
        <row r="6580">
          <cell r="T6580">
            <v>12</v>
          </cell>
        </row>
        <row r="6581">
          <cell r="T6581">
            <v>12</v>
          </cell>
        </row>
        <row r="6582">
          <cell r="T6582">
            <v>12</v>
          </cell>
        </row>
        <row r="6583">
          <cell r="T6583">
            <v>12</v>
          </cell>
        </row>
        <row r="6584">
          <cell r="T6584">
            <v>12</v>
          </cell>
        </row>
        <row r="6585">
          <cell r="T6585">
            <v>12</v>
          </cell>
        </row>
        <row r="6586">
          <cell r="T6586">
            <v>12</v>
          </cell>
        </row>
        <row r="6587">
          <cell r="T6587">
            <v>12</v>
          </cell>
        </row>
        <row r="6588">
          <cell r="T6588">
            <v>12</v>
          </cell>
        </row>
        <row r="6589">
          <cell r="T6589">
            <v>12</v>
          </cell>
        </row>
        <row r="6590">
          <cell r="T6590">
            <v>12</v>
          </cell>
        </row>
        <row r="6591">
          <cell r="T6591">
            <v>12</v>
          </cell>
        </row>
        <row r="6592">
          <cell r="T6592">
            <v>12</v>
          </cell>
        </row>
        <row r="6593">
          <cell r="T6593">
            <v>12</v>
          </cell>
        </row>
        <row r="6594">
          <cell r="T6594">
            <v>12</v>
          </cell>
        </row>
        <row r="6595">
          <cell r="T6595">
            <v>12</v>
          </cell>
        </row>
        <row r="6596">
          <cell r="T6596">
            <v>12</v>
          </cell>
        </row>
        <row r="6597">
          <cell r="T6597">
            <v>12</v>
          </cell>
        </row>
        <row r="6598">
          <cell r="T6598">
            <v>12</v>
          </cell>
        </row>
        <row r="6599">
          <cell r="T6599">
            <v>12</v>
          </cell>
        </row>
        <row r="6600">
          <cell r="T6600">
            <v>12</v>
          </cell>
        </row>
        <row r="6601">
          <cell r="T6601">
            <v>12</v>
          </cell>
        </row>
        <row r="6602">
          <cell r="T6602">
            <v>12</v>
          </cell>
        </row>
        <row r="6603">
          <cell r="T6603">
            <v>12</v>
          </cell>
        </row>
        <row r="6604">
          <cell r="T6604">
            <v>12</v>
          </cell>
        </row>
        <row r="6605">
          <cell r="T6605">
            <v>12</v>
          </cell>
        </row>
        <row r="6606">
          <cell r="T6606">
            <v>12</v>
          </cell>
        </row>
        <row r="6607">
          <cell r="T6607">
            <v>12</v>
          </cell>
        </row>
        <row r="6608">
          <cell r="T6608">
            <v>12</v>
          </cell>
        </row>
        <row r="6609">
          <cell r="T6609">
            <v>12</v>
          </cell>
        </row>
        <row r="6610">
          <cell r="T6610">
            <v>12</v>
          </cell>
        </row>
        <row r="6611">
          <cell r="T6611">
            <v>12</v>
          </cell>
        </row>
        <row r="6612">
          <cell r="T6612">
            <v>12</v>
          </cell>
        </row>
        <row r="6613">
          <cell r="T6613">
            <v>12</v>
          </cell>
        </row>
        <row r="6614">
          <cell r="T6614">
            <v>12</v>
          </cell>
        </row>
        <row r="6615">
          <cell r="T6615">
            <v>12</v>
          </cell>
        </row>
        <row r="6616">
          <cell r="T6616">
            <v>12</v>
          </cell>
        </row>
        <row r="6617">
          <cell r="T6617">
            <v>12</v>
          </cell>
        </row>
        <row r="6618">
          <cell r="T6618">
            <v>12</v>
          </cell>
        </row>
        <row r="6619">
          <cell r="T6619">
            <v>12</v>
          </cell>
        </row>
        <row r="6620">
          <cell r="T6620">
            <v>12</v>
          </cell>
        </row>
        <row r="6621">
          <cell r="T6621">
            <v>12</v>
          </cell>
        </row>
        <row r="6622">
          <cell r="T6622">
            <v>12</v>
          </cell>
        </row>
        <row r="6623">
          <cell r="T6623">
            <v>12</v>
          </cell>
        </row>
        <row r="6624">
          <cell r="T6624">
            <v>12</v>
          </cell>
        </row>
        <row r="6625">
          <cell r="T6625">
            <v>12</v>
          </cell>
        </row>
        <row r="6626">
          <cell r="T6626">
            <v>12</v>
          </cell>
        </row>
        <row r="6627">
          <cell r="T6627">
            <v>12</v>
          </cell>
        </row>
        <row r="6628">
          <cell r="T6628">
            <v>12</v>
          </cell>
        </row>
        <row r="6629">
          <cell r="T6629">
            <v>12</v>
          </cell>
        </row>
        <row r="6630">
          <cell r="T6630">
            <v>12</v>
          </cell>
        </row>
        <row r="6631">
          <cell r="T6631">
            <v>12</v>
          </cell>
        </row>
        <row r="6632">
          <cell r="T6632">
            <v>12</v>
          </cell>
        </row>
        <row r="6633">
          <cell r="T6633">
            <v>12</v>
          </cell>
        </row>
        <row r="6634">
          <cell r="T6634">
            <v>12</v>
          </cell>
        </row>
        <row r="6635">
          <cell r="T6635">
            <v>12</v>
          </cell>
        </row>
        <row r="6636">
          <cell r="T6636">
            <v>12</v>
          </cell>
        </row>
        <row r="6637">
          <cell r="T6637">
            <v>12</v>
          </cell>
        </row>
        <row r="6638">
          <cell r="T6638">
            <v>12</v>
          </cell>
        </row>
        <row r="6639">
          <cell r="T6639">
            <v>12</v>
          </cell>
        </row>
        <row r="6640">
          <cell r="T6640">
            <v>12</v>
          </cell>
        </row>
        <row r="6641">
          <cell r="T6641">
            <v>12</v>
          </cell>
        </row>
        <row r="6642">
          <cell r="T6642">
            <v>12</v>
          </cell>
        </row>
        <row r="6643">
          <cell r="T6643">
            <v>12</v>
          </cell>
        </row>
        <row r="6644">
          <cell r="T6644">
            <v>12</v>
          </cell>
        </row>
        <row r="6645">
          <cell r="T6645">
            <v>12</v>
          </cell>
        </row>
        <row r="6646">
          <cell r="T6646">
            <v>12</v>
          </cell>
        </row>
        <row r="6647">
          <cell r="T6647">
            <v>12</v>
          </cell>
        </row>
        <row r="6648">
          <cell r="T6648">
            <v>12</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 val="Clas_Econ"/>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FP1996"/>
      <sheetName val="Tipos de Cambi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pesos 2006 salida"/>
      <sheetName val="Funcional pesos 2006 no redond"/>
      <sheetName val="Funcional pesos corrientes"/>
      <sheetName val="cuadro salida 1"/>
      <sheetName val="cuadro"/>
      <sheetName val="base 2006"/>
      <sheetName val="funciones"/>
      <sheetName val="base cierre 2005"/>
      <sheetName val="base 2005 pef"/>
      <sheetName val="base ejercido 2004"/>
      <sheetName val="salida por función y ramo"/>
      <sheetName val="Hoja2"/>
      <sheetName val="Hoja3"/>
      <sheetName val="ECPD"/>
      <sheetName val="1"/>
      <sheetName val="10"/>
      <sheetName val="2"/>
      <sheetName val="3"/>
      <sheetName val="4"/>
      <sheetName val="5"/>
      <sheetName val="6"/>
      <sheetName val="7"/>
      <sheetName val="8"/>
      <sheetName val="9"/>
    </sheetNames>
    <sheetDataSet>
      <sheetData sheetId="0"/>
      <sheetData sheetId="1"/>
      <sheetData sheetId="2"/>
      <sheetData sheetId="3"/>
      <sheetData sheetId="4"/>
      <sheetData sheetId="5"/>
      <sheetData sheetId="6">
        <row r="2">
          <cell r="C2">
            <v>10</v>
          </cell>
          <cell r="D2" t="str">
            <v>Legislación</v>
          </cell>
        </row>
        <row r="3">
          <cell r="C3">
            <v>11</v>
          </cell>
          <cell r="D3" t="str">
            <v>Soberanía</v>
          </cell>
        </row>
        <row r="4">
          <cell r="C4">
            <v>12</v>
          </cell>
          <cell r="D4" t="str">
            <v>Relaciones Exteriores</v>
          </cell>
        </row>
        <row r="5">
          <cell r="C5">
            <v>13</v>
          </cell>
          <cell r="D5" t="str">
            <v>Hacienda</v>
          </cell>
        </row>
        <row r="6">
          <cell r="C6">
            <v>14</v>
          </cell>
          <cell r="D6" t="str">
            <v>Gobernación</v>
          </cell>
        </row>
        <row r="7">
          <cell r="C7">
            <v>16</v>
          </cell>
          <cell r="D7" t="str">
            <v>Orden, Seguridad y Justicia</v>
          </cell>
        </row>
        <row r="8">
          <cell r="C8">
            <v>18</v>
          </cell>
          <cell r="D8" t="str">
            <v>Administración Pública</v>
          </cell>
        </row>
        <row r="9">
          <cell r="C9">
            <v>19</v>
          </cell>
          <cell r="D9" t="str">
            <v>Otros Bienes y Servicios Públicos</v>
          </cell>
        </row>
        <row r="10">
          <cell r="C10">
            <v>20</v>
          </cell>
          <cell r="D10" t="str">
            <v>Educación</v>
          </cell>
        </row>
        <row r="11">
          <cell r="C11">
            <v>21</v>
          </cell>
          <cell r="D11" t="str">
            <v>Salud</v>
          </cell>
        </row>
        <row r="12">
          <cell r="C12">
            <v>22</v>
          </cell>
          <cell r="D12" t="str">
            <v>Seguridad Social</v>
          </cell>
        </row>
        <row r="13">
          <cell r="C13">
            <v>23</v>
          </cell>
          <cell r="D13" t="str">
            <v>Urbanización, Vivienda y Desarrollo Regional</v>
          </cell>
        </row>
        <row r="14">
          <cell r="C14">
            <v>24</v>
          </cell>
          <cell r="D14" t="str">
            <v>Agua Potable y Alcantarillado</v>
          </cell>
        </row>
        <row r="15">
          <cell r="C15">
            <v>25</v>
          </cell>
          <cell r="D15" t="str">
            <v>Asistencia Social</v>
          </cell>
        </row>
        <row r="16">
          <cell r="C16">
            <v>30</v>
          </cell>
          <cell r="D16" t="str">
            <v>Energía</v>
          </cell>
        </row>
        <row r="17">
          <cell r="C17">
            <v>31</v>
          </cell>
          <cell r="D17" t="str">
            <v>Comunicaciones y Transportes</v>
          </cell>
        </row>
        <row r="18">
          <cell r="C18">
            <v>32</v>
          </cell>
          <cell r="D18" t="str">
            <v>Desarrollo Agropecuario y Forestal</v>
          </cell>
        </row>
        <row r="19">
          <cell r="C19">
            <v>33</v>
          </cell>
          <cell r="D19" t="str">
            <v>Temas Laborales</v>
          </cell>
        </row>
        <row r="20">
          <cell r="C20">
            <v>34</v>
          </cell>
          <cell r="D20" t="str">
            <v>Temas Empresariales</v>
          </cell>
        </row>
        <row r="21">
          <cell r="C21">
            <v>35</v>
          </cell>
          <cell r="D21" t="str">
            <v>Servicios Financieros</v>
          </cell>
        </row>
        <row r="22">
          <cell r="C22">
            <v>36</v>
          </cell>
          <cell r="D22" t="str">
            <v>Turismo</v>
          </cell>
        </row>
        <row r="23">
          <cell r="C23">
            <v>37</v>
          </cell>
          <cell r="D23" t="str">
            <v>Ciencia y Tecnología</v>
          </cell>
        </row>
        <row r="24">
          <cell r="C24">
            <v>38</v>
          </cell>
          <cell r="D24" t="str">
            <v>Temas Agrarios</v>
          </cell>
        </row>
        <row r="25">
          <cell r="C25">
            <v>39</v>
          </cell>
          <cell r="D25" t="str">
            <v>Desarrollo Sustentable</v>
          </cell>
        </row>
        <row r="26">
          <cell r="C26">
            <v>40</v>
          </cell>
          <cell r="D26" t="str">
            <v>Costo Financiero de la Deuda</v>
          </cell>
        </row>
        <row r="27">
          <cell r="C27">
            <v>41</v>
          </cell>
          <cell r="D27" t="str">
            <v>Recursos a Entidades Federativas</v>
          </cell>
        </row>
        <row r="28">
          <cell r="C28">
            <v>42</v>
          </cell>
          <cell r="D28" t="str">
            <v>Adeudos de Ejercicios Fiscales Anteriores</v>
          </cell>
        </row>
        <row r="29">
          <cell r="C29">
            <v>43</v>
          </cell>
          <cell r="D29" t="str">
            <v>Saneamiento del Sistema Financiero</v>
          </cell>
        </row>
        <row r="30">
          <cell r="C30">
            <v>44</v>
          </cell>
          <cell r="D30" t="str">
            <v>Apoyo a Ahorradores y Deudores de la Banca</v>
          </cell>
        </row>
      </sheetData>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 val="funcione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 sheetId="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2)"/>
      <sheetName val="gnt"/>
      <sheetName val="ramos"/>
      <sheetName val="entidades"/>
      <sheetName val="tabla"/>
      <sheetName val="tabla (2)"/>
      <sheetName val="tabla (3)"/>
      <sheetName val="Hoja1"/>
      <sheetName val="ajuste funcional"/>
      <sheetName val="oics"/>
      <sheetName val="cat ramos"/>
      <sheetName val="urs"/>
      <sheetName val="pps"/>
      <sheetName va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C2" t="str">
            <v>4,114</v>
          </cell>
          <cell r="D2" t="str">
            <v>Unidad de Contraloría Interna</v>
          </cell>
        </row>
        <row r="3">
          <cell r="C3" t="str">
            <v>5,615</v>
          </cell>
          <cell r="D3" t="str">
            <v>Organo Interno de Control</v>
          </cell>
        </row>
        <row r="4">
          <cell r="C4" t="str">
            <v>6,113</v>
          </cell>
          <cell r="D4" t="str">
            <v>Órgano Interno de Control</v>
          </cell>
        </row>
        <row r="5">
          <cell r="C5" t="str">
            <v>8,114</v>
          </cell>
          <cell r="D5" t="str">
            <v>Unidad de Contraloría Interna</v>
          </cell>
        </row>
        <row r="6">
          <cell r="C6" t="str">
            <v>9,112</v>
          </cell>
          <cell r="D6" t="str">
            <v>Órgano Interno de Control</v>
          </cell>
        </row>
        <row r="7">
          <cell r="C7" t="str">
            <v>10,104</v>
          </cell>
          <cell r="D7" t="str">
            <v>Unidad de Contraloría Interna</v>
          </cell>
        </row>
        <row r="8">
          <cell r="C8" t="str">
            <v>11,116</v>
          </cell>
          <cell r="D8" t="str">
            <v>Órgano Interno de Control</v>
          </cell>
        </row>
        <row r="9">
          <cell r="C9" t="str">
            <v>12,113</v>
          </cell>
          <cell r="D9" t="str">
            <v>Órgano Interno de Control</v>
          </cell>
        </row>
        <row r="10">
          <cell r="C10" t="str">
            <v>14,115</v>
          </cell>
          <cell r="D10" t="str">
            <v>Órgano Interno de Control</v>
          </cell>
        </row>
        <row r="11">
          <cell r="C11" t="str">
            <v>15,112</v>
          </cell>
          <cell r="D11" t="str">
            <v>Órgano Interno de Control</v>
          </cell>
        </row>
        <row r="12">
          <cell r="C12" t="str">
            <v>16,113</v>
          </cell>
          <cell r="D12" t="str">
            <v>Organo Interno de Control</v>
          </cell>
        </row>
        <row r="13">
          <cell r="C13" t="str">
            <v>17,112</v>
          </cell>
          <cell r="D13" t="str">
            <v>Contraloría Interna</v>
          </cell>
        </row>
        <row r="14">
          <cell r="C14" t="str">
            <v>18,113</v>
          </cell>
          <cell r="D14" t="str">
            <v>Órgano Interno de Control</v>
          </cell>
        </row>
        <row r="15">
          <cell r="C15" t="str">
            <v>20,114</v>
          </cell>
          <cell r="D15" t="str">
            <v>Órgano Interno de Control</v>
          </cell>
        </row>
        <row r="16">
          <cell r="C16" t="str">
            <v>21,110</v>
          </cell>
          <cell r="D16" t="str">
            <v>Contraloría Interna</v>
          </cell>
        </row>
        <row r="17">
          <cell r="C17" t="str">
            <v>22,107</v>
          </cell>
          <cell r="D17" t="str">
            <v>Contraloría General</v>
          </cell>
        </row>
        <row r="18">
          <cell r="C18" t="str">
            <v>27,112</v>
          </cell>
          <cell r="D18" t="str">
            <v>Contraloría Interna</v>
          </cell>
        </row>
        <row r="19">
          <cell r="C19" t="str">
            <v>35,113</v>
          </cell>
          <cell r="D19" t="str">
            <v>Órgano Interno de Control</v>
          </cell>
        </row>
        <row r="20">
          <cell r="C20" t="str">
            <v>36,112</v>
          </cell>
          <cell r="D20" t="str">
            <v>Órgano Interno de Control</v>
          </cell>
        </row>
        <row r="21">
          <cell r="C21" t="str">
            <v>37,110</v>
          </cell>
          <cell r="D21" t="str">
            <v>Organo Interno de Control</v>
          </cell>
        </row>
      </sheetData>
      <sheetData sheetId="10" refreshError="1"/>
      <sheetData sheetId="11">
        <row r="10">
          <cell r="C10" t="str">
            <v>1,100</v>
          </cell>
          <cell r="D10" t="str">
            <v>H. Cámara de Diputados</v>
          </cell>
        </row>
        <row r="11">
          <cell r="C11" t="str">
            <v>1,101</v>
          </cell>
          <cell r="D11" t="str">
            <v>Auditoría Superior de la Federación</v>
          </cell>
        </row>
        <row r="12">
          <cell r="C12" t="str">
            <v>1,200</v>
          </cell>
          <cell r="D12" t="str">
            <v>H. Cámara de Senadores</v>
          </cell>
        </row>
        <row r="13">
          <cell r="C13" t="str">
            <v>2,112</v>
          </cell>
          <cell r="D13" t="str">
            <v>Secretaría Particular</v>
          </cell>
        </row>
        <row r="14">
          <cell r="C14" t="str">
            <v>2,113</v>
          </cell>
          <cell r="D14" t="str">
            <v>Coordinación General de Administración</v>
          </cell>
        </row>
        <row r="15">
          <cell r="C15" t="str">
            <v>2,114</v>
          </cell>
          <cell r="D15" t="str">
            <v>Coordinación de Opinión Pública</v>
          </cell>
        </row>
        <row r="16">
          <cell r="C16" t="str">
            <v>2,115</v>
          </cell>
          <cell r="D16" t="str">
            <v>Coordinación de Comunicación Social</v>
          </cell>
        </row>
        <row r="17">
          <cell r="C17" t="str">
            <v>2,127</v>
          </cell>
          <cell r="D17" t="str">
            <v>Coordinación de Gabinetes y Proyectos Especiales</v>
          </cell>
        </row>
        <row r="18">
          <cell r="C18" t="str">
            <v>2,128</v>
          </cell>
          <cell r="D18" t="str">
            <v>Coordinación de Asesores</v>
          </cell>
        </row>
        <row r="19">
          <cell r="C19" t="str">
            <v>2,129</v>
          </cell>
          <cell r="D19" t="str">
            <v>Oficina de la Presidencia de la República</v>
          </cell>
        </row>
        <row r="20">
          <cell r="C20" t="str">
            <v>2,130</v>
          </cell>
          <cell r="D20" t="str">
            <v>Coordinación de Estrategia y Mensaje Gubernamental</v>
          </cell>
        </row>
        <row r="21">
          <cell r="C21" t="str">
            <v>2,210</v>
          </cell>
          <cell r="D21" t="str">
            <v>Estado Mayor Presidencial</v>
          </cell>
        </row>
        <row r="22">
          <cell r="C22" t="str">
            <v>2,211</v>
          </cell>
          <cell r="D22" t="str">
            <v>Coordinación General de Transportes Aéreos Presidenciales</v>
          </cell>
        </row>
        <row r="23">
          <cell r="C23" t="str">
            <v>3,100</v>
          </cell>
          <cell r="D23" t="str">
            <v>Suprema Corte de Justicia de la Nación</v>
          </cell>
        </row>
        <row r="24">
          <cell r="C24" t="str">
            <v>3,110</v>
          </cell>
          <cell r="D24" t="str">
            <v>Consejo de la Judicatura Federal</v>
          </cell>
        </row>
        <row r="25">
          <cell r="C25" t="str">
            <v>3,210</v>
          </cell>
          <cell r="D25" t="str">
            <v>Sala Superior</v>
          </cell>
        </row>
        <row r="26">
          <cell r="C26" t="str">
            <v>3,211</v>
          </cell>
          <cell r="D26" t="str">
            <v>Salas Regionales</v>
          </cell>
        </row>
        <row r="27">
          <cell r="C27" t="str">
            <v>4,A00</v>
          </cell>
          <cell r="D27" t="str">
            <v>Instituto Nacional para el Federalismo y el Desarrollo Municipal</v>
          </cell>
        </row>
        <row r="28">
          <cell r="C28" t="str">
            <v>4,B00</v>
          </cell>
          <cell r="D28" t="str">
            <v>Archivo General de la Nación</v>
          </cell>
        </row>
        <row r="29">
          <cell r="C29" t="str">
            <v>4,C00</v>
          </cell>
          <cell r="D29" t="str">
            <v>Instituto Nacional de Estudios Históricos de las Revoluciones de México</v>
          </cell>
        </row>
        <row r="30">
          <cell r="C30" t="str">
            <v>4,EZQ</v>
          </cell>
          <cell r="D30" t="str">
            <v>Consejo Nacional para Prevenir la Discriminación</v>
          </cell>
        </row>
        <row r="31">
          <cell r="C31" t="str">
            <v>4,E0A</v>
          </cell>
          <cell r="D31" t="str">
            <v>Notimex, S.A. de C.V. (en proceso de desincorporación)</v>
          </cell>
        </row>
        <row r="32">
          <cell r="C32" t="str">
            <v>4,E2D</v>
          </cell>
          <cell r="D32" t="str">
            <v>Talleres Gráficos de México</v>
          </cell>
        </row>
        <row r="33">
          <cell r="C33" t="str">
            <v>4,F00</v>
          </cell>
          <cell r="D33" t="str">
            <v>Tribunal Federal de Conciliación y Arbitraje</v>
          </cell>
        </row>
        <row r="34">
          <cell r="C34" t="str">
            <v>4,G00</v>
          </cell>
          <cell r="D34" t="str">
            <v>Secretaría General del Consejo Nacional de Población</v>
          </cell>
        </row>
        <row r="35">
          <cell r="C35" t="str">
            <v>4,H00</v>
          </cell>
          <cell r="D35" t="str">
            <v>Centro Nacional de Prevención de Desastres</v>
          </cell>
        </row>
        <row r="36">
          <cell r="C36" t="str">
            <v>4,I00</v>
          </cell>
          <cell r="D36" t="str">
            <v>Centro de Investigación y Seguridad Nacional</v>
          </cell>
        </row>
        <row r="37">
          <cell r="C37" t="str">
            <v>4,K00</v>
          </cell>
          <cell r="D37" t="str">
            <v>Instituto Nacional de Migración</v>
          </cell>
        </row>
        <row r="38">
          <cell r="C38" t="str">
            <v>4,M00</v>
          </cell>
          <cell r="D38" t="str">
            <v>Secretaría Técnica de la Comisión Calificadora de Publicaciones y Revistas Ilustradas</v>
          </cell>
        </row>
        <row r="39">
          <cell r="C39" t="str">
            <v>4,N00</v>
          </cell>
          <cell r="D39" t="str">
            <v>Coordinación General de la Comisión Mexicana de Ayuda a Refugiados</v>
          </cell>
        </row>
        <row r="40">
          <cell r="C40" t="str">
            <v>4,Q00</v>
          </cell>
          <cell r="D40" t="str">
            <v>Centro de Producción de Programas Informativos y Especiales</v>
          </cell>
        </row>
        <row r="41">
          <cell r="C41" t="str">
            <v>4,U00</v>
          </cell>
          <cell r="D41" t="str">
            <v>Secretaría Técnica del Consejo de Coordinación para la Implementación del Sistema de Justicia Penal</v>
          </cell>
        </row>
        <row r="42">
          <cell r="C42" t="str">
            <v>4,V00</v>
          </cell>
          <cell r="D42" t="str">
            <v>Comisión Nacional para Prevenir y Erradicar la Violencia Contra las Mujeres</v>
          </cell>
        </row>
        <row r="43">
          <cell r="C43" t="str">
            <v>4,100</v>
          </cell>
          <cell r="D43" t="str">
            <v>Secretaría</v>
          </cell>
        </row>
        <row r="44">
          <cell r="C44" t="str">
            <v>4,111</v>
          </cell>
          <cell r="D44" t="str">
            <v>Dirección General de Comunicación Social</v>
          </cell>
        </row>
        <row r="45">
          <cell r="C45" t="str">
            <v>4,112</v>
          </cell>
          <cell r="D45" t="str">
            <v>Coordinación General de Protección Civil</v>
          </cell>
        </row>
        <row r="46">
          <cell r="C46" t="str">
            <v>4,113</v>
          </cell>
          <cell r="D46" t="str">
            <v>Dirección General de Protección Civil</v>
          </cell>
        </row>
        <row r="47">
          <cell r="C47" t="str">
            <v>4,114</v>
          </cell>
          <cell r="D47" t="str">
            <v>Unidad de Contraloría Interna</v>
          </cell>
        </row>
        <row r="48">
          <cell r="C48" t="str">
            <v>4,115</v>
          </cell>
          <cell r="D48" t="str">
            <v>Dirección General para el Fondo de Desastres Naturales</v>
          </cell>
        </row>
        <row r="49">
          <cell r="C49" t="str">
            <v>4,200</v>
          </cell>
          <cell r="D49" t="str">
            <v>Subsecretaría de Gobierno</v>
          </cell>
        </row>
        <row r="50">
          <cell r="C50" t="str">
            <v>4,211</v>
          </cell>
          <cell r="D50" t="str">
            <v>Unidad de Gobierno</v>
          </cell>
        </row>
        <row r="51">
          <cell r="C51" t="str">
            <v>4,212</v>
          </cell>
          <cell r="D51" t="str">
            <v>Unidad para la Atención de Organizaciones Sociales</v>
          </cell>
        </row>
        <row r="52">
          <cell r="C52" t="str">
            <v>4,213</v>
          </cell>
          <cell r="D52" t="str">
            <v>Dirección General de Coordinación con Entidades Federativas</v>
          </cell>
        </row>
        <row r="53">
          <cell r="C53" t="str">
            <v>4,214</v>
          </cell>
          <cell r="D53" t="str">
            <v>Unidad de Enlace Federal</v>
          </cell>
        </row>
        <row r="54">
          <cell r="C54" t="str">
            <v>4,300</v>
          </cell>
          <cell r="D54" t="str">
            <v>Subsecretaría de Enlace Legislativo</v>
          </cell>
        </row>
        <row r="55">
          <cell r="C55" t="str">
            <v>4,310</v>
          </cell>
          <cell r="D55" t="str">
            <v>Dirección General de Estudios Legislativos</v>
          </cell>
        </row>
        <row r="56">
          <cell r="C56" t="str">
            <v>4,311</v>
          </cell>
          <cell r="D56" t="str">
            <v>Unidad de Enlace Legislativo</v>
          </cell>
        </row>
        <row r="57">
          <cell r="C57" t="str">
            <v>4,312</v>
          </cell>
          <cell r="D57" t="str">
            <v>Dirección General de Información Legislativa</v>
          </cell>
        </row>
        <row r="58">
          <cell r="C58" t="str">
            <v>4,400</v>
          </cell>
          <cell r="D58" t="str">
            <v>Subsecretaría de Población, Migración y Asuntos Religiosos</v>
          </cell>
        </row>
        <row r="59">
          <cell r="C59" t="str">
            <v>4,410</v>
          </cell>
          <cell r="D59" t="str">
            <v>Dirección General del Registro Nacional de Población e Identificación Personal</v>
          </cell>
        </row>
        <row r="60">
          <cell r="C60" t="str">
            <v>4,411</v>
          </cell>
          <cell r="D60" t="str">
            <v>Dirección General de Asociaciones Religiosas</v>
          </cell>
        </row>
        <row r="61">
          <cell r="C61" t="str">
            <v>4,500</v>
          </cell>
          <cell r="D61" t="str">
            <v>Unidad para el Desarrollo Político</v>
          </cell>
        </row>
        <row r="62">
          <cell r="C62" t="str">
            <v>4,510</v>
          </cell>
          <cell r="D62" t="str">
            <v>Dirección General de Cultura Democrática y Fomento Cívico</v>
          </cell>
        </row>
        <row r="63">
          <cell r="C63" t="str">
            <v>4,700</v>
          </cell>
          <cell r="D63" t="str">
            <v>Subsecretaría de Normatividad de Medios</v>
          </cell>
        </row>
        <row r="64">
          <cell r="C64" t="str">
            <v>4,710</v>
          </cell>
          <cell r="D64" t="str">
            <v>Dirección General de Radio, Televisión y Cinematografía</v>
          </cell>
        </row>
        <row r="65">
          <cell r="C65" t="str">
            <v>4,711</v>
          </cell>
          <cell r="D65" t="str">
            <v>Dirección General de Normatividad de Comunicación</v>
          </cell>
        </row>
        <row r="66">
          <cell r="C66" t="str">
            <v>4,712</v>
          </cell>
          <cell r="D66" t="str">
            <v>Dirección General de Medios Impresos</v>
          </cell>
        </row>
        <row r="67">
          <cell r="C67" t="str">
            <v>4,800</v>
          </cell>
          <cell r="D67" t="str">
            <v>Oficialía Mayor</v>
          </cell>
        </row>
        <row r="68">
          <cell r="C68" t="str">
            <v>4,810</v>
          </cell>
          <cell r="D68" t="str">
            <v>Dirección General de Recursos Humanos</v>
          </cell>
        </row>
        <row r="69">
          <cell r="C69" t="str">
            <v>4,811</v>
          </cell>
          <cell r="D69" t="str">
            <v>Dirección General de Programación y Presupuesto</v>
          </cell>
        </row>
        <row r="70">
          <cell r="C70" t="str">
            <v>4,812</v>
          </cell>
          <cell r="D70" t="str">
            <v>Dirección General de Recursos Materiales y Servicios Generales</v>
          </cell>
        </row>
        <row r="71">
          <cell r="C71" t="str">
            <v>4,813</v>
          </cell>
          <cell r="D71" t="str">
            <v>Dirección General de Tecnologías de la Información</v>
          </cell>
        </row>
        <row r="72">
          <cell r="C72" t="str">
            <v>4,900</v>
          </cell>
          <cell r="D72" t="str">
            <v>Subsecretaría de Asuntos Jurídicos y Derechos Humanos</v>
          </cell>
        </row>
        <row r="73">
          <cell r="C73" t="str">
            <v>4,910</v>
          </cell>
          <cell r="D73" t="str">
            <v>Unidad de Asuntos Jurídicos</v>
          </cell>
        </row>
        <row r="74">
          <cell r="C74" t="str">
            <v>4,911</v>
          </cell>
          <cell r="D74" t="str">
            <v>Unidad para la Promoción y Defensa de los Derechos Humanos</v>
          </cell>
        </row>
        <row r="75">
          <cell r="C75" t="str">
            <v>4,912</v>
          </cell>
          <cell r="D75" t="str">
            <v>Dirección General de Compilación y Consulta del Orden Jurídico Nacional</v>
          </cell>
        </row>
        <row r="76">
          <cell r="C76" t="str">
            <v>5,B00</v>
          </cell>
          <cell r="D76" t="str">
            <v>Sección Mexicana de la Comisión Internacional de Límites y Aguas entre México y Estados Unidos</v>
          </cell>
        </row>
        <row r="77">
          <cell r="C77" t="str">
            <v>5,C00</v>
          </cell>
          <cell r="D77" t="str">
            <v>Secciones Mexicanas de las Comisiones Internacionales de Límites y Aguas entre México y Guatemala, y entre México y Belize</v>
          </cell>
        </row>
        <row r="78">
          <cell r="C78" t="str">
            <v>5,I00</v>
          </cell>
          <cell r="D78" t="str">
            <v>Instituto Matías Romero</v>
          </cell>
        </row>
        <row r="79">
          <cell r="C79" t="str">
            <v>5,J00</v>
          </cell>
          <cell r="D79" t="str">
            <v>Instituto de los Mexicanos en el Exterior</v>
          </cell>
        </row>
        <row r="80">
          <cell r="C80" t="str">
            <v>5,100</v>
          </cell>
          <cell r="D80" t="str">
            <v>Secretaría</v>
          </cell>
        </row>
        <row r="81">
          <cell r="C81" t="str">
            <v>5,103</v>
          </cell>
          <cell r="D81" t="str">
            <v>Dirección General de Coordinación Política</v>
          </cell>
        </row>
        <row r="82">
          <cell r="C82" t="str">
            <v>5,111</v>
          </cell>
          <cell r="D82" t="str">
            <v>Dirección General de Protocolo</v>
          </cell>
        </row>
        <row r="83">
          <cell r="C83" t="str">
            <v>5,112</v>
          </cell>
          <cell r="D83" t="str">
            <v>Dirección General de Comunicación Social</v>
          </cell>
        </row>
        <row r="84">
          <cell r="C84" t="str">
            <v>5,121</v>
          </cell>
          <cell r="D84" t="str">
            <v>Consultoría Jurídica</v>
          </cell>
        </row>
        <row r="85">
          <cell r="C85" t="str">
            <v>5,123</v>
          </cell>
          <cell r="D85" t="str">
            <v>Dirección General del Acervo Histórico Diplomático</v>
          </cell>
        </row>
        <row r="86">
          <cell r="C86" t="str">
            <v>5,200</v>
          </cell>
          <cell r="D86" t="str">
            <v>Subsecretaría para América del Norte</v>
          </cell>
        </row>
        <row r="87">
          <cell r="C87" t="str">
            <v>5,210</v>
          </cell>
          <cell r="D87" t="str">
            <v>Dirección General para América del Norte</v>
          </cell>
        </row>
        <row r="88">
          <cell r="C88" t="str">
            <v>5,211</v>
          </cell>
          <cell r="D88" t="str">
            <v>Dirección General de Protección a Mexicanos en el Exterior</v>
          </cell>
        </row>
        <row r="89">
          <cell r="C89" t="str">
            <v>5,212</v>
          </cell>
          <cell r="D89" t="str">
            <v>Dirección General de Servicios Consulares</v>
          </cell>
        </row>
        <row r="90">
          <cell r="C90" t="str">
            <v>5,300</v>
          </cell>
          <cell r="D90" t="str">
            <v>Subsecretaría para América Latina y el Caribe</v>
          </cell>
        </row>
        <row r="91">
          <cell r="C91" t="str">
            <v>5,310</v>
          </cell>
          <cell r="D91" t="str">
            <v>Dirección General para América Latina y el Caribe</v>
          </cell>
        </row>
        <row r="92">
          <cell r="C92" t="str">
            <v>5,311</v>
          </cell>
          <cell r="D92" t="str">
            <v>Dirección General de Organismos y Mecanismos Regionales Americanos</v>
          </cell>
        </row>
        <row r="93">
          <cell r="C93" t="str">
            <v>5,312</v>
          </cell>
          <cell r="D93" t="str">
            <v>Dirección General del Proyecto de Integración y Desarrollo de Mesoamérica</v>
          </cell>
        </row>
        <row r="94">
          <cell r="C94" t="str">
            <v>5,400</v>
          </cell>
          <cell r="D94" t="str">
            <v>Subsecretaría de Relaciones Exteriores</v>
          </cell>
        </row>
        <row r="95">
          <cell r="C95" t="str">
            <v>5,411</v>
          </cell>
          <cell r="D95" t="str">
            <v>Dirección General para Europa</v>
          </cell>
        </row>
        <row r="96">
          <cell r="C96" t="str">
            <v>5,412</v>
          </cell>
          <cell r="D96" t="str">
            <v>Dirección General para Asia-Pacífico</v>
          </cell>
        </row>
        <row r="97">
          <cell r="C97" t="str">
            <v>5,413</v>
          </cell>
          <cell r="D97" t="str">
            <v>Dirección General para Africa y Medio Oriente</v>
          </cell>
        </row>
        <row r="98">
          <cell r="C98" t="str">
            <v>5,500</v>
          </cell>
          <cell r="D98" t="str">
            <v>Unidad de Relaciones Económicas y Cooperación Internacional</v>
          </cell>
        </row>
        <row r="99">
          <cell r="C99" t="str">
            <v>5,510</v>
          </cell>
          <cell r="D99" t="str">
            <v>Dirección General de Promoción Económica Internacional</v>
          </cell>
        </row>
        <row r="100">
          <cell r="C100" t="str">
            <v>5,511</v>
          </cell>
          <cell r="D100" t="str">
            <v>Dirección General de Organismos Económicos Regionales y Multilaterales</v>
          </cell>
        </row>
        <row r="101">
          <cell r="C101" t="str">
            <v>5,512</v>
          </cell>
          <cell r="D101" t="str">
            <v>Dirección General de Relaciones Económicas Bilaterales</v>
          </cell>
        </row>
        <row r="102">
          <cell r="C102" t="str">
            <v>5,514</v>
          </cell>
          <cell r="D102" t="str">
            <v>Dirección General de Cooperación Técnica y Científica</v>
          </cell>
        </row>
        <row r="103">
          <cell r="C103" t="str">
            <v>5,515</v>
          </cell>
          <cell r="D103" t="str">
            <v>Dirección General de Cooperación Educativa y Cultural</v>
          </cell>
        </row>
        <row r="104">
          <cell r="C104" t="str">
            <v>5,600</v>
          </cell>
          <cell r="D104" t="str">
            <v>Oficialía Mayor</v>
          </cell>
        </row>
        <row r="105">
          <cell r="C105" t="str">
            <v>5,610</v>
          </cell>
          <cell r="D105" t="str">
            <v>Dirección General del Servicio Exterior y de Recursos Humanos</v>
          </cell>
        </row>
        <row r="106">
          <cell r="C106" t="str">
            <v>5,611</v>
          </cell>
          <cell r="D106" t="str">
            <v>Dirección General de Delegaciones</v>
          </cell>
        </row>
        <row r="107">
          <cell r="C107" t="str">
            <v>5,612</v>
          </cell>
          <cell r="D107" t="str">
            <v>Dirección General de Programación, Organización y Presupuesto</v>
          </cell>
        </row>
        <row r="108">
          <cell r="C108" t="str">
            <v>5,613</v>
          </cell>
          <cell r="D108" t="str">
            <v>Dirección General de Bienes Inmuebles y Recursos Materiales</v>
          </cell>
        </row>
        <row r="109">
          <cell r="C109" t="str">
            <v>5,614</v>
          </cell>
          <cell r="D109" t="str">
            <v>Dirección General de Tecnologías de Información e Innovación</v>
          </cell>
        </row>
        <row r="110">
          <cell r="C110" t="str">
            <v>5,615</v>
          </cell>
          <cell r="D110" t="str">
            <v>Organo Interno de Control</v>
          </cell>
        </row>
        <row r="111">
          <cell r="C111" t="str">
            <v>5,616</v>
          </cell>
          <cell r="D111" t="str">
            <v>Dirección General de Asuntos Jurídicos</v>
          </cell>
        </row>
        <row r="112">
          <cell r="C112" t="str">
            <v>5,800</v>
          </cell>
          <cell r="D112" t="str">
            <v>Subsecretaría para Asuntos Multilaterales y Derechos Humanos</v>
          </cell>
        </row>
        <row r="113">
          <cell r="C113" t="str">
            <v>5,810</v>
          </cell>
          <cell r="D113" t="str">
            <v>Dirección General para Temas Globales</v>
          </cell>
        </row>
        <row r="114">
          <cell r="C114" t="str">
            <v>5,811</v>
          </cell>
          <cell r="D114" t="str">
            <v>Dirección General para la Organización de las Naciones Unidas</v>
          </cell>
        </row>
        <row r="115">
          <cell r="C115" t="str">
            <v>5,812</v>
          </cell>
          <cell r="D115" t="str">
            <v>Dirección General de Derechos Humanos y Democracia</v>
          </cell>
        </row>
        <row r="116">
          <cell r="C116" t="str">
            <v>5,813</v>
          </cell>
          <cell r="D116" t="str">
            <v>Dirección General de Vinculación con las Organizaciones de la Sociedad Civil</v>
          </cell>
        </row>
        <row r="117">
          <cell r="C117" t="str">
            <v>6,AYB</v>
          </cell>
          <cell r="D117" t="str">
            <v>Comisión Nacional para el Desarrollo de los Pueblos Indígenas</v>
          </cell>
        </row>
        <row r="118">
          <cell r="C118" t="str">
            <v>6,AYG</v>
          </cell>
          <cell r="D118" t="str">
            <v>Notimex, Agencia de Noticias del Estado Mexicano</v>
          </cell>
        </row>
        <row r="119">
          <cell r="C119" t="str">
            <v>6,B00</v>
          </cell>
          <cell r="D119" t="str">
            <v>Comisión Nacional Bancaria y de Valores</v>
          </cell>
        </row>
        <row r="120">
          <cell r="C120" t="str">
            <v>6,C00</v>
          </cell>
          <cell r="D120" t="str">
            <v>Comisión Nacional de Seguros y Fianzas</v>
          </cell>
        </row>
        <row r="121">
          <cell r="C121" t="str">
            <v>6,D00</v>
          </cell>
          <cell r="D121" t="str">
            <v>Comisión Nacional del Sistema de Ahorro para el Retiro</v>
          </cell>
        </row>
        <row r="122">
          <cell r="C122" t="str">
            <v>6,E00</v>
          </cell>
          <cell r="D122" t="str">
            <v>Servicio de Administración Tributaria</v>
          </cell>
        </row>
        <row r="123">
          <cell r="C123" t="str">
            <v>6,GSA</v>
          </cell>
          <cell r="D123" t="str">
            <v>Agroasemex, S.A.</v>
          </cell>
        </row>
        <row r="124">
          <cell r="C124" t="str">
            <v>6,GSC</v>
          </cell>
          <cell r="D124" t="str">
            <v>Seguros de Crédito a la Vivienda SHF, S.A. de C.V.</v>
          </cell>
        </row>
        <row r="125">
          <cell r="C125" t="str">
            <v>6,GSW</v>
          </cell>
          <cell r="D125" t="str">
            <v>Almacenes Nacionales de Depósito, S.A. (en proceso de desincorporación)</v>
          </cell>
        </row>
        <row r="126">
          <cell r="C126" t="str">
            <v>6,G0N</v>
          </cell>
          <cell r="D126" t="str">
            <v>Banco Nacional de Comercio Exterior, S.N.C.</v>
          </cell>
        </row>
        <row r="127">
          <cell r="C127" t="str">
            <v>6,G0S</v>
          </cell>
          <cell r="D127" t="str">
            <v>Banco Nacional de Crédito Rural, S.N.C. (en proceso de desincorporación)</v>
          </cell>
        </row>
        <row r="128">
          <cell r="C128" t="str">
            <v>6,G1C</v>
          </cell>
          <cell r="D128" t="str">
            <v>Banco Nacional de Obras y Servicios Públicos, S.N.C.</v>
          </cell>
        </row>
        <row r="129">
          <cell r="C129" t="str">
            <v>6,G1H</v>
          </cell>
          <cell r="D129" t="str">
            <v>Banco Nacional del Ejército, Fuerza Aérea y Armada, S.N.C.</v>
          </cell>
        </row>
        <row r="130">
          <cell r="C130" t="str">
            <v>6,G2T</v>
          </cell>
          <cell r="D130" t="str">
            <v>Casa de Moneda de México</v>
          </cell>
        </row>
        <row r="131">
          <cell r="C131" t="str">
            <v>6,G3A</v>
          </cell>
          <cell r="D131" t="str">
            <v>Comisión Nacional para la Protección y Defensa de los Usuarios de Servicios Financieros</v>
          </cell>
        </row>
        <row r="132">
          <cell r="C132" t="str">
            <v>6,G4H</v>
          </cell>
          <cell r="D132" t="str">
            <v>Exportadores Asociados, S.A. de C.V. (en proceso de desincorporación)</v>
          </cell>
        </row>
        <row r="133">
          <cell r="C133" t="str">
            <v>6,G4O</v>
          </cell>
          <cell r="D133" t="str">
            <v>Fideicomiso Liquidador de Instituciones y Organizaciones Auxiliares de Crédito (en proceso de desincorporación)</v>
          </cell>
        </row>
        <row r="134">
          <cell r="C134" t="str">
            <v>6,HAN</v>
          </cell>
          <cell r="D134" t="str">
            <v>Financiera Rural</v>
          </cell>
        </row>
        <row r="135">
          <cell r="C135" t="str">
            <v>6,HAS</v>
          </cell>
          <cell r="D135" t="str">
            <v>Fondo Especial de Asistencia Técnica y Garantía para Créditos Agropecuarios</v>
          </cell>
        </row>
        <row r="136">
          <cell r="C136" t="str">
            <v>6,HAT</v>
          </cell>
          <cell r="D136" t="str">
            <v>Fondo de Capitalización e Inversión del Sector Rural</v>
          </cell>
        </row>
        <row r="137">
          <cell r="C137" t="str">
            <v>6,HBW</v>
          </cell>
          <cell r="D137" t="str">
            <v>Fondo de Garantía y Fomento para la Agricultura, Ganadería y Avicultura</v>
          </cell>
        </row>
        <row r="138">
          <cell r="C138" t="str">
            <v>6,HBX</v>
          </cell>
          <cell r="D138" t="str">
            <v>Fondo de Garantía y Fomento para las Actividades Pesqueras</v>
          </cell>
        </row>
        <row r="139">
          <cell r="C139" t="str">
            <v>6,HCG</v>
          </cell>
          <cell r="D139" t="str">
            <v>Fondo de Operación y Financiamiento Bancario a la Vivienda</v>
          </cell>
        </row>
        <row r="140">
          <cell r="C140" t="str">
            <v>6,HDA</v>
          </cell>
          <cell r="D140" t="str">
            <v>Fondo Especial para Financiamientos Agropecuarios</v>
          </cell>
        </row>
        <row r="141">
          <cell r="C141" t="str">
            <v>6,HDB</v>
          </cell>
          <cell r="D141" t="str">
            <v>Comisión Nacional de Vivienda</v>
          </cell>
        </row>
        <row r="142">
          <cell r="C142" t="str">
            <v>6,HHE</v>
          </cell>
          <cell r="D142" t="str">
            <v>Instituto Federal de Acceso a la Información Pública</v>
          </cell>
        </row>
        <row r="143">
          <cell r="C143" t="str">
            <v>6,HHG</v>
          </cell>
          <cell r="D143" t="str">
            <v>Instituto Nacional de las Mujeres</v>
          </cell>
        </row>
        <row r="144">
          <cell r="C144" t="str">
            <v>6,HHI</v>
          </cell>
          <cell r="D144" t="str">
            <v>Instituto para el Desarrollo Técnico de las Haciendas Públicas</v>
          </cell>
        </row>
        <row r="145">
          <cell r="C145" t="str">
            <v>6,HHN</v>
          </cell>
          <cell r="D145" t="str">
            <v>Instituto para la Protección al Ahorro Bancario</v>
          </cell>
        </row>
        <row r="146">
          <cell r="C146" t="str">
            <v>6,HHQ</v>
          </cell>
          <cell r="D146" t="str">
            <v>Lotería Nacional para la Asistencia Pública</v>
          </cell>
        </row>
        <row r="147">
          <cell r="C147" t="str">
            <v>6,HIU</v>
          </cell>
          <cell r="D147" t="str">
            <v>Nacional Financiera, S.N.C.</v>
          </cell>
        </row>
        <row r="148">
          <cell r="C148" t="str">
            <v>6,HJO</v>
          </cell>
          <cell r="D148" t="str">
            <v>Banco del Ahorro Nacional y Servicios Financieros, S.N.C.</v>
          </cell>
        </row>
        <row r="149">
          <cell r="C149" t="str">
            <v>6,HJY</v>
          </cell>
          <cell r="D149" t="str">
            <v>Pronósticos para la Asistencia Pública</v>
          </cell>
        </row>
        <row r="150">
          <cell r="C150" t="str">
            <v>6,HKA</v>
          </cell>
          <cell r="D150" t="str">
            <v>Servicio de Administración y Enajenación de Bienes</v>
          </cell>
        </row>
        <row r="151">
          <cell r="C151" t="str">
            <v>6,HKB</v>
          </cell>
          <cell r="D151" t="str">
            <v>Servicios de Almacenamiento del Norte, S.A. (en proceso de desincorporación)</v>
          </cell>
        </row>
        <row r="152">
          <cell r="C152" t="str">
            <v>6,HKI</v>
          </cell>
          <cell r="D152" t="str">
            <v>Sociedad Hipotecaria Federal, S.N.C.</v>
          </cell>
        </row>
        <row r="153">
          <cell r="C153" t="str">
            <v>6,100</v>
          </cell>
          <cell r="D153" t="str">
            <v>Secretaría</v>
          </cell>
        </row>
        <row r="154">
          <cell r="C154" t="str">
            <v>6,110</v>
          </cell>
          <cell r="D154" t="str">
            <v>Unidad de Inteligencia Financiera</v>
          </cell>
        </row>
        <row r="155">
          <cell r="C155" t="str">
            <v>6,112</v>
          </cell>
          <cell r="D155" t="str">
            <v>Unidad de Comunicación Social y Vocero</v>
          </cell>
        </row>
        <row r="156">
          <cell r="C156" t="str">
            <v>6,113</v>
          </cell>
          <cell r="D156" t="str">
            <v>Órgano Interno de Control</v>
          </cell>
        </row>
        <row r="157">
          <cell r="C157" t="str">
            <v>6,114</v>
          </cell>
          <cell r="D157" t="str">
            <v>Unidad de Coordinación con Entidades Federativas</v>
          </cell>
        </row>
        <row r="158">
          <cell r="C158" t="str">
            <v>6,115</v>
          </cell>
          <cell r="D158" t="str">
            <v>Coordinación General de Tecnologías de Información y Comunicaciones</v>
          </cell>
        </row>
        <row r="159">
          <cell r="C159" t="str">
            <v>6,116</v>
          </cell>
          <cell r="D159" t="str">
            <v>Coordinación General de Calidad y Seguridad de la Información</v>
          </cell>
        </row>
        <row r="160">
          <cell r="C160" t="str">
            <v>6,200</v>
          </cell>
          <cell r="D160" t="str">
            <v>Subsecretaría de Hacienda y Crédito Público</v>
          </cell>
        </row>
        <row r="161">
          <cell r="C161" t="str">
            <v>6,210</v>
          </cell>
          <cell r="D161" t="str">
            <v>Unidad de Crédito Público</v>
          </cell>
        </row>
        <row r="162">
          <cell r="C162" t="str">
            <v>6,211</v>
          </cell>
          <cell r="D162" t="str">
            <v>Unidad de Planeación Económica de la Hacienda Pública</v>
          </cell>
        </row>
        <row r="163">
          <cell r="C163" t="str">
            <v>6,212</v>
          </cell>
          <cell r="D163" t="str">
            <v>Unidad de Banca de Desarrollo</v>
          </cell>
        </row>
        <row r="164">
          <cell r="C164" t="str">
            <v>6,213</v>
          </cell>
          <cell r="D164" t="str">
            <v>Unidad de Banca, Valores y Ahorro</v>
          </cell>
        </row>
        <row r="165">
          <cell r="C165" t="str">
            <v>6,214</v>
          </cell>
          <cell r="D165" t="str">
            <v>Unidad de Seguros, Pensiones y Seguridad Social</v>
          </cell>
        </row>
        <row r="166">
          <cell r="C166" t="str">
            <v>6,215</v>
          </cell>
          <cell r="D166" t="str">
            <v>Unidad de Asuntos Internacionales de Hacienda</v>
          </cell>
        </row>
        <row r="167">
          <cell r="C167" t="str">
            <v>6,300</v>
          </cell>
          <cell r="D167" t="str">
            <v>Subsecretaría de Ingresos</v>
          </cell>
        </row>
        <row r="168">
          <cell r="C168" t="str">
            <v>6,310</v>
          </cell>
          <cell r="D168" t="str">
            <v>Unidad de Política de Ingresos</v>
          </cell>
        </row>
        <row r="169">
          <cell r="C169" t="str">
            <v>6,311</v>
          </cell>
          <cell r="D169" t="str">
            <v>Unidad de Legislación Tributaria</v>
          </cell>
        </row>
        <row r="170">
          <cell r="C170" t="str">
            <v>6,400</v>
          </cell>
          <cell r="D170" t="str">
            <v>Subsecretaría de Egresos</v>
          </cell>
        </row>
        <row r="171">
          <cell r="C171" t="str">
            <v>6,410</v>
          </cell>
          <cell r="D171" t="str">
            <v>Unidad de Inversiones</v>
          </cell>
        </row>
        <row r="172">
          <cell r="C172" t="str">
            <v>6,411</v>
          </cell>
          <cell r="D172" t="str">
            <v>Unidad de Política y Control Presupuestario</v>
          </cell>
        </row>
        <row r="173">
          <cell r="C173" t="str">
            <v>6,412</v>
          </cell>
          <cell r="D173" t="str">
            <v>Unidad de Contabilidad Gubernamental e Informes sobre la Gestión Pública</v>
          </cell>
        </row>
        <row r="174">
          <cell r="C174" t="str">
            <v>6,415</v>
          </cell>
          <cell r="D174" t="str">
            <v>Dirección General de Programación y Presupuesto "B"</v>
          </cell>
        </row>
        <row r="175">
          <cell r="C175" t="str">
            <v>6,416</v>
          </cell>
          <cell r="D175" t="str">
            <v>Dirección General de Programación y Presupuesto "A"</v>
          </cell>
        </row>
        <row r="176">
          <cell r="C176" t="str">
            <v>6,418</v>
          </cell>
          <cell r="D176" t="str">
            <v>Dirección General Jurídica de Egresos</v>
          </cell>
        </row>
        <row r="177">
          <cell r="C177" t="str">
            <v>6,500</v>
          </cell>
          <cell r="D177" t="str">
            <v>Procuraduría Fiscal de la Federación</v>
          </cell>
        </row>
        <row r="178">
          <cell r="C178" t="str">
            <v>6,510</v>
          </cell>
          <cell r="D178" t="str">
            <v>Subprocuraduría Fiscal Federal de Legislación y Consulta</v>
          </cell>
        </row>
        <row r="179">
          <cell r="C179" t="str">
            <v>6,511</v>
          </cell>
          <cell r="D179" t="str">
            <v>Subprocuraduría Fiscal Federal de Amparos</v>
          </cell>
        </row>
        <row r="180">
          <cell r="C180" t="str">
            <v>6,512</v>
          </cell>
          <cell r="D180" t="str">
            <v>Subprocuraduría Fiscal Federal de Asuntos Financieros</v>
          </cell>
        </row>
        <row r="181">
          <cell r="C181" t="str">
            <v>6,513</v>
          </cell>
          <cell r="D181" t="str">
            <v>Subprocuraduría Fiscal Federal de Investigaciones</v>
          </cell>
        </row>
        <row r="182">
          <cell r="C182" t="str">
            <v>6,600</v>
          </cell>
          <cell r="D182" t="str">
            <v>Tesorería de la Federación</v>
          </cell>
        </row>
        <row r="183">
          <cell r="C183" t="str">
            <v>6,610</v>
          </cell>
          <cell r="D183" t="str">
            <v>Subtesorería de Operación</v>
          </cell>
        </row>
        <row r="184">
          <cell r="C184" t="str">
            <v>6,611</v>
          </cell>
          <cell r="D184" t="str">
            <v>Subtesorería de Contabilidad y Control Operativo</v>
          </cell>
        </row>
        <row r="185">
          <cell r="C185" t="str">
            <v>6,612</v>
          </cell>
          <cell r="D185" t="str">
            <v>Unidad de Vigilancia de Fondos y Valores</v>
          </cell>
        </row>
        <row r="186">
          <cell r="C186" t="str">
            <v>6,613</v>
          </cell>
          <cell r="D186" t="str">
            <v>Dirección General de Procedimientos Legales</v>
          </cell>
        </row>
        <row r="187">
          <cell r="C187" t="str">
            <v>6,700</v>
          </cell>
          <cell r="D187" t="str">
            <v>Oficialía Mayor</v>
          </cell>
        </row>
        <row r="188">
          <cell r="C188" t="str">
            <v>6,710</v>
          </cell>
          <cell r="D188" t="str">
            <v>Dirección General de Recursos Financieros</v>
          </cell>
        </row>
        <row r="189">
          <cell r="C189" t="str">
            <v>6,711</v>
          </cell>
          <cell r="D189" t="str">
            <v>Dirección General de Recursos Humanos</v>
          </cell>
        </row>
        <row r="190">
          <cell r="C190" t="str">
            <v>6,712</v>
          </cell>
          <cell r="D190" t="str">
            <v>Dirección General de Recursos Materiales y Servicios Generales</v>
          </cell>
        </row>
        <row r="191">
          <cell r="C191" t="str">
            <v>6,713</v>
          </cell>
          <cell r="D191" t="str">
            <v>Dirección General de Talleres de Impresión de Estampillas y Valores</v>
          </cell>
        </row>
        <row r="192">
          <cell r="C192" t="str">
            <v>6,715</v>
          </cell>
          <cell r="D192" t="str">
            <v>Dirección General de Promoción Cultural, Obra Pública y Acervo Patrimonial</v>
          </cell>
        </row>
        <row r="193">
          <cell r="C193" t="str">
            <v>7,HXA</v>
          </cell>
          <cell r="D193" t="str">
            <v>Instituto de Seguridad Social para las Fuerzas Armadas Mexicanas</v>
          </cell>
        </row>
        <row r="194">
          <cell r="C194" t="str">
            <v>7,100</v>
          </cell>
          <cell r="D194" t="str">
            <v>Secretaría</v>
          </cell>
        </row>
        <row r="195">
          <cell r="C195" t="str">
            <v>7,110</v>
          </cell>
          <cell r="D195" t="str">
            <v>Dirección General de Administración</v>
          </cell>
        </row>
        <row r="196">
          <cell r="C196" t="str">
            <v>7,111</v>
          </cell>
          <cell r="D196" t="str">
            <v>Jefatura del Estado Mayor de la Defensa Nacional</v>
          </cell>
        </row>
        <row r="197">
          <cell r="C197" t="str">
            <v>7,112</v>
          </cell>
          <cell r="D197" t="str">
            <v>Dirección General de Industria Militar</v>
          </cell>
        </row>
        <row r="198">
          <cell r="C198" t="str">
            <v>7,113</v>
          </cell>
          <cell r="D198" t="str">
            <v>Dirección General de Fábricas de Vestuario y Equipo</v>
          </cell>
        </row>
        <row r="199">
          <cell r="C199" t="str">
            <v>7,114</v>
          </cell>
          <cell r="D199" t="str">
            <v>Dirección General de Justicia Militar</v>
          </cell>
        </row>
        <row r="200">
          <cell r="C200" t="str">
            <v>7,115</v>
          </cell>
          <cell r="D200" t="str">
            <v>Dirección General de Educación Militar y Rectoría de la Universidad del Ejército y Fuerza Aérea</v>
          </cell>
        </row>
        <row r="201">
          <cell r="C201" t="str">
            <v>7,116</v>
          </cell>
          <cell r="D201" t="str">
            <v>Dirección General de Sanidad</v>
          </cell>
        </row>
        <row r="202">
          <cell r="C202" t="str">
            <v>7,117</v>
          </cell>
          <cell r="D202" t="str">
            <v>Dirección General de Ingenieros</v>
          </cell>
        </row>
        <row r="203">
          <cell r="C203" t="str">
            <v>7,120</v>
          </cell>
          <cell r="D203" t="str">
            <v>Comandancia I Región Militar</v>
          </cell>
        </row>
        <row r="204">
          <cell r="C204" t="str">
            <v>7,121</v>
          </cell>
          <cell r="D204" t="str">
            <v>Comandancia II Región Militar</v>
          </cell>
        </row>
        <row r="205">
          <cell r="C205" t="str">
            <v>7,122</v>
          </cell>
          <cell r="D205" t="str">
            <v>Comandancia III Región Militar</v>
          </cell>
        </row>
        <row r="206">
          <cell r="C206" t="str">
            <v>7,123</v>
          </cell>
          <cell r="D206" t="str">
            <v>Comandancia IV Región Militar</v>
          </cell>
        </row>
        <row r="207">
          <cell r="C207" t="str">
            <v>7,124</v>
          </cell>
          <cell r="D207" t="str">
            <v>Comandancia V Región Militar</v>
          </cell>
        </row>
        <row r="208">
          <cell r="C208" t="str">
            <v>7,125</v>
          </cell>
          <cell r="D208" t="str">
            <v>Comandancia VI Región Militar</v>
          </cell>
        </row>
        <row r="209">
          <cell r="C209" t="str">
            <v>7,126</v>
          </cell>
          <cell r="D209" t="str">
            <v>Comandancia VII Región Militar</v>
          </cell>
        </row>
        <row r="210">
          <cell r="C210" t="str">
            <v>7,127</v>
          </cell>
          <cell r="D210" t="str">
            <v>Comandancia VIII Región Militar</v>
          </cell>
        </row>
        <row r="211">
          <cell r="C211" t="str">
            <v>7,128</v>
          </cell>
          <cell r="D211" t="str">
            <v>Comandancia IX Región Militar</v>
          </cell>
        </row>
        <row r="212">
          <cell r="C212" t="str">
            <v>7,129</v>
          </cell>
          <cell r="D212" t="str">
            <v>Comandancia X Región Militar</v>
          </cell>
        </row>
        <row r="213">
          <cell r="C213" t="str">
            <v>7,130</v>
          </cell>
          <cell r="D213" t="str">
            <v>Comandancia XI Región Militar</v>
          </cell>
        </row>
        <row r="214">
          <cell r="C214" t="str">
            <v>7,131</v>
          </cell>
          <cell r="D214" t="str">
            <v>Comandancia XII Región Militar</v>
          </cell>
        </row>
        <row r="215">
          <cell r="C215" t="str">
            <v>7,132</v>
          </cell>
          <cell r="D215" t="str">
            <v>Comandancia de la Fuerza Aérea Mexicana</v>
          </cell>
        </row>
        <row r="216">
          <cell r="C216" t="str">
            <v>7,135</v>
          </cell>
          <cell r="D216" t="str">
            <v>Presidencia del Supremo Tribunal Militar</v>
          </cell>
        </row>
        <row r="217">
          <cell r="C217" t="str">
            <v>7,136</v>
          </cell>
          <cell r="D217" t="str">
            <v>Procuraduría General de Justicia Militar</v>
          </cell>
        </row>
        <row r="218">
          <cell r="C218" t="str">
            <v>7,137</v>
          </cell>
          <cell r="D218" t="str">
            <v>Jefatura del Cuerpo de Defensores de Oficio</v>
          </cell>
        </row>
        <row r="219">
          <cell r="C219" t="str">
            <v>7,138</v>
          </cell>
          <cell r="D219" t="str">
            <v>Dirección General de Comunicación Social</v>
          </cell>
        </row>
        <row r="220">
          <cell r="C220" t="str">
            <v>7,139</v>
          </cell>
          <cell r="D220" t="str">
            <v>Dirección General de Derechos Humanos</v>
          </cell>
        </row>
        <row r="221">
          <cell r="C221" t="str">
            <v>7,140</v>
          </cell>
          <cell r="D221" t="str">
            <v>Dirección General de Informática</v>
          </cell>
        </row>
        <row r="222">
          <cell r="C222" t="str">
            <v>8,AFU</v>
          </cell>
          <cell r="D222" t="str">
            <v>Comité Nacional para el Desarrollo Sustentable de la Caña de Azúcar</v>
          </cell>
        </row>
        <row r="223">
          <cell r="C223" t="str">
            <v>8,A1I</v>
          </cell>
          <cell r="D223" t="str">
            <v>Universidad Autónoma Chapingo</v>
          </cell>
        </row>
        <row r="224">
          <cell r="C224" t="str">
            <v>8,B00</v>
          </cell>
          <cell r="D224" t="str">
            <v>Servicio Nacional de Sanidad, Inocuidad y Calidad Agroalimentaria</v>
          </cell>
        </row>
        <row r="225">
          <cell r="C225" t="str">
            <v>8,C00</v>
          </cell>
          <cell r="D225" t="str">
            <v>Servicio Nacional de Inspección y Certificación de Semillas</v>
          </cell>
        </row>
        <row r="226">
          <cell r="C226" t="str">
            <v>8,D00</v>
          </cell>
          <cell r="D226" t="str">
            <v>Colegio Superior Agropecuario del Estado de Guerrero</v>
          </cell>
        </row>
        <row r="227">
          <cell r="C227" t="str">
            <v>8,F00</v>
          </cell>
          <cell r="D227" t="str">
            <v>Apoyos y Servicios a la Comercialización Agropecuaria</v>
          </cell>
        </row>
        <row r="228">
          <cell r="C228" t="str">
            <v>8,G00</v>
          </cell>
          <cell r="D228" t="str">
            <v>Servicio de Información Agroalimentaria y Pesquera</v>
          </cell>
        </row>
        <row r="229">
          <cell r="C229" t="str">
            <v>8,H00</v>
          </cell>
          <cell r="D229" t="str">
            <v>Instituto Nacional de la Pesca</v>
          </cell>
        </row>
        <row r="230">
          <cell r="C230" t="str">
            <v>8,IZC</v>
          </cell>
          <cell r="D230" t="str">
            <v>Colegio de Postgraduados</v>
          </cell>
        </row>
        <row r="231">
          <cell r="C231" t="str">
            <v>8,IZI</v>
          </cell>
          <cell r="D231" t="str">
            <v>Comisión Nacional de las Zonas Aridas</v>
          </cell>
        </row>
        <row r="232">
          <cell r="C232" t="str">
            <v>8,I00</v>
          </cell>
          <cell r="D232" t="str">
            <v>Comisión Nacional de Acuacultura y Pesca</v>
          </cell>
        </row>
        <row r="233">
          <cell r="C233" t="str">
            <v>8,I6L</v>
          </cell>
          <cell r="D233" t="str">
            <v>Fideicomiso de Riesgo Compartido</v>
          </cell>
        </row>
        <row r="234">
          <cell r="C234" t="str">
            <v>8,I6U</v>
          </cell>
          <cell r="D234" t="str">
            <v>Fondo de Empresas Expropiadas del Sector Azucarero</v>
          </cell>
        </row>
        <row r="235">
          <cell r="C235" t="str">
            <v>8,I9H</v>
          </cell>
          <cell r="D235" t="str">
            <v>Instituto Nacional para el Desarrollo de Capacidades del Sector Rural, A.C.</v>
          </cell>
        </row>
        <row r="236">
          <cell r="C236" t="str">
            <v>8,JAG</v>
          </cell>
          <cell r="D236" t="str">
            <v>Instituto Nacional de Investigaciones Forestales, Agrícolas y Pecuarias</v>
          </cell>
        </row>
        <row r="237">
          <cell r="C237" t="str">
            <v>8,JBK</v>
          </cell>
          <cell r="D237" t="str">
            <v>Productora Nacional de Biológicos Veterinarios</v>
          </cell>
        </row>
        <row r="238">
          <cell r="C238" t="str">
            <v>8,JBU</v>
          </cell>
          <cell r="D238" t="str">
            <v>Productora Nacional de Semillas (en proceso de desincorporación)</v>
          </cell>
        </row>
        <row r="239">
          <cell r="C239" t="str">
            <v>8,100</v>
          </cell>
          <cell r="D239" t="str">
            <v>Secretaría</v>
          </cell>
        </row>
        <row r="240">
          <cell r="C240" t="str">
            <v>8,110</v>
          </cell>
          <cell r="D240" t="str">
            <v>Coordinación General Jurídica</v>
          </cell>
        </row>
        <row r="241">
          <cell r="C241" t="str">
            <v>8,111</v>
          </cell>
          <cell r="D241" t="str">
            <v>Coordinación General de Comunicación Social</v>
          </cell>
        </row>
        <row r="242">
          <cell r="C242" t="str">
            <v>8,112</v>
          </cell>
          <cell r="D242" t="str">
            <v>Coordinación General de Política Sectorial</v>
          </cell>
        </row>
        <row r="243">
          <cell r="C243" t="str">
            <v>8,113</v>
          </cell>
          <cell r="D243" t="str">
            <v>Coordinación General de Delegaciones</v>
          </cell>
        </row>
        <row r="244">
          <cell r="C244" t="str">
            <v>8,114</v>
          </cell>
          <cell r="D244" t="str">
            <v>Unidad de Contraloría Interna</v>
          </cell>
        </row>
        <row r="245">
          <cell r="C245" t="str">
            <v>8,115</v>
          </cell>
          <cell r="D245" t="str">
            <v>Coordinación General de Enlace y Operación</v>
          </cell>
        </row>
        <row r="246">
          <cell r="C246" t="str">
            <v>8,116</v>
          </cell>
          <cell r="D246" t="str">
            <v>Coordinación General de Ganadería</v>
          </cell>
        </row>
        <row r="247">
          <cell r="C247" t="str">
            <v>8,121</v>
          </cell>
          <cell r="D247" t="str">
            <v>Delegación en Aguascalientes</v>
          </cell>
        </row>
        <row r="248">
          <cell r="C248" t="str">
            <v>8,122</v>
          </cell>
          <cell r="D248" t="str">
            <v>Delegación en Baja California</v>
          </cell>
        </row>
        <row r="249">
          <cell r="C249" t="str">
            <v>8,123</v>
          </cell>
          <cell r="D249" t="str">
            <v>Delegación en Baja California Sur</v>
          </cell>
        </row>
        <row r="250">
          <cell r="C250" t="str">
            <v>8,124</v>
          </cell>
          <cell r="D250" t="str">
            <v>Delegación en Campeche</v>
          </cell>
        </row>
        <row r="251">
          <cell r="C251" t="str">
            <v>8,125</v>
          </cell>
          <cell r="D251" t="str">
            <v>Delegación en Coahuila</v>
          </cell>
        </row>
        <row r="252">
          <cell r="C252" t="str">
            <v>8,126</v>
          </cell>
          <cell r="D252" t="str">
            <v>Delegación en Colima</v>
          </cell>
        </row>
        <row r="253">
          <cell r="C253" t="str">
            <v>8,127</v>
          </cell>
          <cell r="D253" t="str">
            <v>Delegación en Chiapas</v>
          </cell>
        </row>
        <row r="254">
          <cell r="C254" t="str">
            <v>8,128</v>
          </cell>
          <cell r="D254" t="str">
            <v>Delegación en Chihuahua</v>
          </cell>
        </row>
        <row r="255">
          <cell r="C255" t="str">
            <v>8,129</v>
          </cell>
          <cell r="D255" t="str">
            <v>Delegación en el Distrito Federal</v>
          </cell>
        </row>
        <row r="256">
          <cell r="C256" t="str">
            <v>8,130</v>
          </cell>
          <cell r="D256" t="str">
            <v>Delegación en Durango</v>
          </cell>
        </row>
        <row r="257">
          <cell r="C257" t="str">
            <v>8,131</v>
          </cell>
          <cell r="D257" t="str">
            <v>Delegación en Guanajuato</v>
          </cell>
        </row>
        <row r="258">
          <cell r="C258" t="str">
            <v>8,132</v>
          </cell>
          <cell r="D258" t="str">
            <v>Delegación en Guerrero</v>
          </cell>
        </row>
        <row r="259">
          <cell r="C259" t="str">
            <v>8,133</v>
          </cell>
          <cell r="D259" t="str">
            <v>Delegación en Hidalgo</v>
          </cell>
        </row>
        <row r="260">
          <cell r="C260" t="str">
            <v>8,134</v>
          </cell>
          <cell r="D260" t="str">
            <v>Delegación en Jalisco</v>
          </cell>
        </row>
        <row r="261">
          <cell r="C261" t="str">
            <v>8,135</v>
          </cell>
          <cell r="D261" t="str">
            <v>Delegación en el Estado de México</v>
          </cell>
        </row>
        <row r="262">
          <cell r="C262" t="str">
            <v>8,136</v>
          </cell>
          <cell r="D262" t="str">
            <v>Delegación en Michoacán</v>
          </cell>
        </row>
        <row r="263">
          <cell r="C263" t="str">
            <v>8,137</v>
          </cell>
          <cell r="D263" t="str">
            <v>Delegación en Morelos</v>
          </cell>
        </row>
        <row r="264">
          <cell r="C264" t="str">
            <v>8,138</v>
          </cell>
          <cell r="D264" t="str">
            <v>Delegación en Nayarit</v>
          </cell>
        </row>
        <row r="265">
          <cell r="C265" t="str">
            <v>8,139</v>
          </cell>
          <cell r="D265" t="str">
            <v>Delegación en Nuevo León</v>
          </cell>
        </row>
        <row r="266">
          <cell r="C266" t="str">
            <v>8,140</v>
          </cell>
          <cell r="D266" t="str">
            <v>Delegación en Oaxaca</v>
          </cell>
        </row>
        <row r="267">
          <cell r="C267" t="str">
            <v>8,141</v>
          </cell>
          <cell r="D267" t="str">
            <v>Delegación en Puebla</v>
          </cell>
        </row>
        <row r="268">
          <cell r="C268" t="str">
            <v>8,142</v>
          </cell>
          <cell r="D268" t="str">
            <v>Delegación en Querétaro</v>
          </cell>
        </row>
        <row r="269">
          <cell r="C269" t="str">
            <v>8,143</v>
          </cell>
          <cell r="D269" t="str">
            <v>Delegación en Quintana Roo</v>
          </cell>
        </row>
        <row r="270">
          <cell r="C270" t="str">
            <v>8,144</v>
          </cell>
          <cell r="D270" t="str">
            <v>Delegación en San Luis Potosí</v>
          </cell>
        </row>
        <row r="271">
          <cell r="C271" t="str">
            <v>8,145</v>
          </cell>
          <cell r="D271" t="str">
            <v>Delegación en Sinaloa</v>
          </cell>
        </row>
        <row r="272">
          <cell r="C272" t="str">
            <v>8,146</v>
          </cell>
          <cell r="D272" t="str">
            <v>Delegación en Sonora</v>
          </cell>
        </row>
        <row r="273">
          <cell r="C273" t="str">
            <v>8,147</v>
          </cell>
          <cell r="D273" t="str">
            <v>Delegación en Tabasco</v>
          </cell>
        </row>
        <row r="274">
          <cell r="C274" t="str">
            <v>8,148</v>
          </cell>
          <cell r="D274" t="str">
            <v>Delegación en Tamaulipas</v>
          </cell>
        </row>
        <row r="275">
          <cell r="C275" t="str">
            <v>8,149</v>
          </cell>
          <cell r="D275" t="str">
            <v>Delegación en Tlaxcala</v>
          </cell>
        </row>
        <row r="276">
          <cell r="C276" t="str">
            <v>8,150</v>
          </cell>
          <cell r="D276" t="str">
            <v>Delegación en Veracruz</v>
          </cell>
        </row>
        <row r="277">
          <cell r="C277" t="str">
            <v>8,151</v>
          </cell>
          <cell r="D277" t="str">
            <v>Delegación en Yucatán</v>
          </cell>
        </row>
        <row r="278">
          <cell r="C278" t="str">
            <v>8,152</v>
          </cell>
          <cell r="D278" t="str">
            <v>Delegación en Zacatecas</v>
          </cell>
        </row>
        <row r="279">
          <cell r="C279" t="str">
            <v>8,153</v>
          </cell>
          <cell r="D279" t="str">
            <v>Delegación en la Región Lagunera</v>
          </cell>
        </row>
        <row r="280">
          <cell r="C280" t="str">
            <v>8,200</v>
          </cell>
          <cell r="D280" t="str">
            <v>Subsecretaría de Fomento a los Agronegocios</v>
          </cell>
        </row>
        <row r="281">
          <cell r="C281" t="str">
            <v>8,210</v>
          </cell>
          <cell r="D281" t="str">
            <v>Dirección General de Estudios Agropecuarios y Pesqueros</v>
          </cell>
        </row>
        <row r="282">
          <cell r="C282" t="str">
            <v>8,211</v>
          </cell>
          <cell r="D282" t="str">
            <v>Dirección General de Administración de Riesgos y Proyectos de Inversión</v>
          </cell>
        </row>
        <row r="283">
          <cell r="C283" t="str">
            <v>8,212</v>
          </cell>
          <cell r="D283" t="str">
            <v>Dirección General de Apoyo al Financiamiento Rural</v>
          </cell>
        </row>
        <row r="284">
          <cell r="C284" t="str">
            <v>8,300</v>
          </cell>
          <cell r="D284" t="str">
            <v>Subsecretaría de Agricultura</v>
          </cell>
        </row>
        <row r="285">
          <cell r="C285" t="str">
            <v>8,310</v>
          </cell>
          <cell r="D285" t="str">
            <v>Dirección General de Fomento a la Agricultura</v>
          </cell>
        </row>
        <row r="286">
          <cell r="C286" t="str">
            <v>8,311</v>
          </cell>
          <cell r="D286" t="str">
            <v>Dirección General de Vinculación y Desarrollo Tecnológico</v>
          </cell>
        </row>
        <row r="287">
          <cell r="C287" t="str">
            <v>8,400</v>
          </cell>
          <cell r="D287" t="str">
            <v>Subsecretaría de Desarrollo Rural</v>
          </cell>
        </row>
        <row r="288">
          <cell r="C288" t="str">
            <v>8,410</v>
          </cell>
          <cell r="D288" t="str">
            <v>Dirección General de Apoyos para el Desarrollo Rural</v>
          </cell>
        </row>
        <row r="289">
          <cell r="C289" t="str">
            <v>8,411</v>
          </cell>
          <cell r="D289" t="str">
            <v>Dirección General de Programas Regionales y Organización Rural</v>
          </cell>
        </row>
        <row r="290">
          <cell r="C290" t="str">
            <v>8,412</v>
          </cell>
          <cell r="D290" t="str">
            <v>Dirección General de Estudios para el Desarrollo Rural</v>
          </cell>
        </row>
        <row r="291">
          <cell r="C291" t="str">
            <v>8,413</v>
          </cell>
          <cell r="D291" t="str">
            <v>Dirección General de Servicios Profesionales para el Desarrollo Rural</v>
          </cell>
        </row>
        <row r="292">
          <cell r="C292" t="str">
            <v>8,500</v>
          </cell>
          <cell r="D292" t="str">
            <v>Oficialía Mayor</v>
          </cell>
        </row>
        <row r="293">
          <cell r="C293" t="str">
            <v>8,510</v>
          </cell>
          <cell r="D293" t="str">
            <v>Dirección General de Eficiencia Financiera y Rendición de Cuentas</v>
          </cell>
        </row>
        <row r="294">
          <cell r="C294" t="str">
            <v>8,511</v>
          </cell>
          <cell r="D294" t="str">
            <v>Dirección General de Desarrollo Humano y Profesionalización</v>
          </cell>
        </row>
        <row r="295">
          <cell r="C295" t="str">
            <v>8,512</v>
          </cell>
          <cell r="D295" t="str">
            <v>Dirección General de Proveeduría y Racionalización de Bienes y Servicios</v>
          </cell>
        </row>
        <row r="296">
          <cell r="C296" t="str">
            <v>8,513</v>
          </cell>
          <cell r="D296" t="str">
            <v>Dirección General de Promoción de la Eficiencia y Calidad de los Servicios</v>
          </cell>
        </row>
        <row r="297">
          <cell r="C297" t="str">
            <v>9,A00</v>
          </cell>
          <cell r="D297" t="str">
            <v>Instituto Mexicano del Transporte</v>
          </cell>
        </row>
        <row r="298">
          <cell r="C298" t="str">
            <v>9,C00</v>
          </cell>
          <cell r="D298" t="str">
            <v>Servicios a la Navegación en el Espacio Aéreo Mexicano</v>
          </cell>
        </row>
        <row r="299">
          <cell r="C299" t="str">
            <v>9,D00</v>
          </cell>
          <cell r="D299" t="str">
            <v>Comisión Federal de Telecomunicaciones</v>
          </cell>
        </row>
        <row r="300">
          <cell r="C300" t="str">
            <v>9,JZL</v>
          </cell>
          <cell r="D300" t="str">
            <v>Aeropuertos y Servicios Auxiliares</v>
          </cell>
        </row>
        <row r="301">
          <cell r="C301" t="str">
            <v>9,J0U</v>
          </cell>
          <cell r="D301" t="str">
            <v>Caminos y Puentes Federales de Ingresos y Servicios Conexos</v>
          </cell>
        </row>
        <row r="302">
          <cell r="C302" t="str">
            <v>9,J2P</v>
          </cell>
          <cell r="D302" t="str">
            <v>Administración Portuaria Integral de Dos Bocas, S.A. de C.V.</v>
          </cell>
        </row>
        <row r="303">
          <cell r="C303" t="str">
            <v>9,J2R</v>
          </cell>
          <cell r="D303" t="str">
            <v>Administración Portuaria Integral de Ensenada, S.A. de C.V.</v>
          </cell>
        </row>
        <row r="304">
          <cell r="C304" t="str">
            <v>9,J2T</v>
          </cell>
          <cell r="D304" t="str">
            <v>Administración Portuaria Integral de Mazatlán, S.A. de C.V.</v>
          </cell>
        </row>
        <row r="305">
          <cell r="C305" t="str">
            <v>9,J2U</v>
          </cell>
          <cell r="D305" t="str">
            <v>Administración Portuaria Integral de Progreso, S.A. de C.V.</v>
          </cell>
        </row>
        <row r="306">
          <cell r="C306" t="str">
            <v>9,J2V</v>
          </cell>
          <cell r="D306" t="str">
            <v>Administración Portuaria Integral de Puerto Vallarta, S.A. de C.V.</v>
          </cell>
        </row>
        <row r="307">
          <cell r="C307" t="str">
            <v>9,J2W</v>
          </cell>
          <cell r="D307" t="str">
            <v>Administración Portuaria Integral de Topolobampo, S.A. de C.V.</v>
          </cell>
        </row>
        <row r="308">
          <cell r="C308" t="str">
            <v>9,J2X</v>
          </cell>
          <cell r="D308" t="str">
            <v>Administración Portuaria Integral de Tuxpan, S.A. de C.V.</v>
          </cell>
        </row>
        <row r="309">
          <cell r="C309" t="str">
            <v>9,J2Y</v>
          </cell>
          <cell r="D309" t="str">
            <v>Administración Portuaria Integral de Altamira, S.A. de C.V.</v>
          </cell>
        </row>
        <row r="310">
          <cell r="C310" t="str">
            <v>9,J2Z</v>
          </cell>
          <cell r="D310" t="str">
            <v>Administración Portuaria Integral de Guaymas, S.A. de C.V.</v>
          </cell>
        </row>
        <row r="311">
          <cell r="C311" t="str">
            <v>9,J3A</v>
          </cell>
          <cell r="D311" t="str">
            <v>Administración Portuaria Integral de Lázaro Cárdenas, S.A. de C.V.</v>
          </cell>
        </row>
        <row r="312">
          <cell r="C312" t="str">
            <v>9,J3B</v>
          </cell>
          <cell r="D312" t="str">
            <v>Administración Portuaria Integral de Manzanillo, S.A. de C.V.</v>
          </cell>
        </row>
        <row r="313">
          <cell r="C313" t="str">
            <v>9,J3C</v>
          </cell>
          <cell r="D313" t="str">
            <v>Administración Portuaria Integral de Puerto Madero, S.A. de C.V.</v>
          </cell>
        </row>
        <row r="314">
          <cell r="C314" t="str">
            <v>9,J3D</v>
          </cell>
          <cell r="D314" t="str">
            <v>Administración Portuaria Integral de Tampico, S.A. de C.V.</v>
          </cell>
        </row>
        <row r="315">
          <cell r="C315" t="str">
            <v>9,J3E</v>
          </cell>
          <cell r="D315" t="str">
            <v>Administración Portuaria Integral de Veracruz, S.A. de C.V.</v>
          </cell>
        </row>
        <row r="316">
          <cell r="C316" t="str">
            <v>9,J3F</v>
          </cell>
          <cell r="D316" t="str">
            <v>Administración Portuaria Integral de Coatzacoalcos, S.A. de C.V.</v>
          </cell>
        </row>
        <row r="317">
          <cell r="C317" t="str">
            <v>9,J3G</v>
          </cell>
          <cell r="D317" t="str">
            <v>Administración Portuaria Integral de Salina Cruz, S.A. de C.V.</v>
          </cell>
        </row>
        <row r="318">
          <cell r="C318" t="str">
            <v>9,J3L</v>
          </cell>
          <cell r="D318" t="str">
            <v>Ferrocarril del Istmo de Tehuantepec, S.A. de C.V.</v>
          </cell>
        </row>
        <row r="319">
          <cell r="C319" t="str">
            <v>9,J3R</v>
          </cell>
          <cell r="D319" t="str">
            <v>Ferrocarriles Nacionales de México (en proceso de desincorporación)</v>
          </cell>
        </row>
        <row r="320">
          <cell r="C320" t="str">
            <v>9,J4V</v>
          </cell>
          <cell r="D320" t="str">
            <v>Fideicomiso de Formación y Capacitación para el Personal de la Marina Mercante Nacional</v>
          </cell>
        </row>
        <row r="321">
          <cell r="C321" t="str">
            <v>9,J9E</v>
          </cell>
          <cell r="D321" t="str">
            <v>Servicio Postal Mexicano</v>
          </cell>
        </row>
        <row r="322">
          <cell r="C322" t="str">
            <v>9,KCZ</v>
          </cell>
          <cell r="D322" t="str">
            <v>Telecomunicaciones de México</v>
          </cell>
        </row>
        <row r="323">
          <cell r="C323" t="str">
            <v>9,KDH</v>
          </cell>
          <cell r="D323" t="str">
            <v>Grupo Aeroportuario de la Ciudad de México, S.A. de C.V.</v>
          </cell>
        </row>
        <row r="324">
          <cell r="C324" t="str">
            <v>9,KDK</v>
          </cell>
          <cell r="D324" t="str">
            <v>Servicios Aeroportuarios de la Ciudad de México, S.A. de C.V.</v>
          </cell>
        </row>
        <row r="325">
          <cell r="C325" t="str">
            <v>9,KDN</v>
          </cell>
          <cell r="D325" t="str">
            <v>Aeropuerto Internacional de la Ciudad de México, S.A. de C.V.</v>
          </cell>
        </row>
        <row r="326">
          <cell r="C326" t="str">
            <v>9,100</v>
          </cell>
          <cell r="D326" t="str">
            <v>Secretaría</v>
          </cell>
        </row>
        <row r="327">
          <cell r="C327" t="str">
            <v>9,102</v>
          </cell>
          <cell r="D327" t="str">
            <v>Unidad de Apoyo al Cambio Estructural</v>
          </cell>
        </row>
        <row r="328">
          <cell r="C328" t="str">
            <v>9,110</v>
          </cell>
          <cell r="D328" t="str">
            <v>Unidad de Asuntos Jurídicos</v>
          </cell>
        </row>
        <row r="329">
          <cell r="C329" t="str">
            <v>9,111</v>
          </cell>
          <cell r="D329" t="str">
            <v>Dirección General de Comunicación Social</v>
          </cell>
        </row>
        <row r="330">
          <cell r="C330" t="str">
            <v>9,112</v>
          </cell>
          <cell r="D330" t="str">
            <v>Órgano Interno de Control</v>
          </cell>
        </row>
        <row r="331">
          <cell r="C331" t="str">
            <v>9,114</v>
          </cell>
          <cell r="D331" t="str">
            <v>Dirección General de Planeación</v>
          </cell>
        </row>
        <row r="332">
          <cell r="C332" t="str">
            <v>9,200</v>
          </cell>
          <cell r="D332" t="str">
            <v>Subsecretaría de Infraestructura</v>
          </cell>
        </row>
        <row r="333">
          <cell r="C333" t="str">
            <v>9,210</v>
          </cell>
          <cell r="D333" t="str">
            <v>Dirección General de Carreteras</v>
          </cell>
        </row>
        <row r="334">
          <cell r="C334" t="str">
            <v>9,211</v>
          </cell>
          <cell r="D334" t="str">
            <v>Dirección General de Conservación de Carreteras</v>
          </cell>
        </row>
        <row r="335">
          <cell r="C335" t="str">
            <v>9,212</v>
          </cell>
          <cell r="D335" t="str">
            <v>Dirección General de Servicios Técnicos</v>
          </cell>
        </row>
        <row r="336">
          <cell r="C336" t="str">
            <v>9,214</v>
          </cell>
          <cell r="D336" t="str">
            <v>Dirección General de Desarrollo Carretero</v>
          </cell>
        </row>
        <row r="337">
          <cell r="C337" t="str">
            <v>9,300</v>
          </cell>
          <cell r="D337" t="str">
            <v>Subsecretaría de Transporte</v>
          </cell>
        </row>
        <row r="338">
          <cell r="C338" t="str">
            <v>9,310</v>
          </cell>
          <cell r="D338" t="str">
            <v>Dirección General de Aeronáutica Civil</v>
          </cell>
        </row>
        <row r="339">
          <cell r="C339" t="str">
            <v>9,311</v>
          </cell>
          <cell r="D339" t="str">
            <v>Dirección General de Transporte Ferroviario y Multimodal</v>
          </cell>
        </row>
        <row r="340">
          <cell r="C340" t="str">
            <v>9,312</v>
          </cell>
          <cell r="D340" t="str">
            <v>Dirección General de Autotransporte Federal</v>
          </cell>
        </row>
        <row r="341">
          <cell r="C341" t="str">
            <v>9,313</v>
          </cell>
          <cell r="D341" t="str">
            <v>Dirección General de Protección y Medicina Preventiva en el Transporte</v>
          </cell>
        </row>
        <row r="342">
          <cell r="C342" t="str">
            <v>9,400</v>
          </cell>
          <cell r="D342" t="str">
            <v>Subsecretaría de Comunicaciones</v>
          </cell>
        </row>
        <row r="343">
          <cell r="C343" t="str">
            <v>9,411</v>
          </cell>
          <cell r="D343" t="str">
            <v>Dirección General de Política de Telecomunicaciones y de Radiodifusión</v>
          </cell>
        </row>
        <row r="344">
          <cell r="C344" t="str">
            <v>9,414</v>
          </cell>
          <cell r="D344" t="str">
            <v>Unidad de la Red Privada del Gobierno Federal</v>
          </cell>
        </row>
        <row r="345">
          <cell r="C345" t="str">
            <v>9,415</v>
          </cell>
          <cell r="D345" t="str">
            <v>Coordinación de la Sociedad de la Información y el Conocimiento</v>
          </cell>
        </row>
        <row r="346">
          <cell r="C346" t="str">
            <v>9,500</v>
          </cell>
          <cell r="D346" t="str">
            <v>Coordinación General de Puertos y Marina Mercante</v>
          </cell>
        </row>
        <row r="347">
          <cell r="C347" t="str">
            <v>9,510</v>
          </cell>
          <cell r="D347" t="str">
            <v>Dirección General de Puertos</v>
          </cell>
        </row>
        <row r="348">
          <cell r="C348" t="str">
            <v>9,511</v>
          </cell>
          <cell r="D348" t="str">
            <v>Dirección General de Marina Mercante</v>
          </cell>
        </row>
        <row r="349">
          <cell r="C349" t="str">
            <v>9,512</v>
          </cell>
          <cell r="D349" t="str">
            <v>Dirección General de Fomento y Administración Portuaria</v>
          </cell>
        </row>
        <row r="350">
          <cell r="C350" t="str">
            <v>9,600</v>
          </cell>
          <cell r="D350" t="str">
            <v>Coordinación General de Centros SCT</v>
          </cell>
        </row>
        <row r="351">
          <cell r="C351" t="str">
            <v>9,611</v>
          </cell>
          <cell r="D351" t="str">
            <v>Dirección General de Evaluación</v>
          </cell>
        </row>
        <row r="352">
          <cell r="C352" t="str">
            <v>9,621</v>
          </cell>
          <cell r="D352" t="str">
            <v>Centro SCT Aguascalientes</v>
          </cell>
        </row>
        <row r="353">
          <cell r="C353" t="str">
            <v>9,622</v>
          </cell>
          <cell r="D353" t="str">
            <v>Centro SCT Baja California</v>
          </cell>
        </row>
        <row r="354">
          <cell r="C354" t="str">
            <v>9,623</v>
          </cell>
          <cell r="D354" t="str">
            <v>Centro SCT Baja California Sur</v>
          </cell>
        </row>
        <row r="355">
          <cell r="C355" t="str">
            <v>9,624</v>
          </cell>
          <cell r="D355" t="str">
            <v>Centro SCT Campeche</v>
          </cell>
        </row>
        <row r="356">
          <cell r="C356" t="str">
            <v>9,625</v>
          </cell>
          <cell r="D356" t="str">
            <v>Centro SCT Coahuila</v>
          </cell>
        </row>
        <row r="357">
          <cell r="C357" t="str">
            <v>9,626</v>
          </cell>
          <cell r="D357" t="str">
            <v>Centro SCT Colima</v>
          </cell>
        </row>
        <row r="358">
          <cell r="C358" t="str">
            <v>9,627</v>
          </cell>
          <cell r="D358" t="str">
            <v>Centro SCT Chiapas</v>
          </cell>
        </row>
        <row r="359">
          <cell r="C359" t="str">
            <v>9,628</v>
          </cell>
          <cell r="D359" t="str">
            <v>Centro SCT Chihuahua</v>
          </cell>
        </row>
        <row r="360">
          <cell r="C360" t="str">
            <v>9,630</v>
          </cell>
          <cell r="D360" t="str">
            <v>Centro SCT Durango</v>
          </cell>
        </row>
        <row r="361">
          <cell r="C361" t="str">
            <v>9,631</v>
          </cell>
          <cell r="D361" t="str">
            <v>Centro SCT Guanajuato</v>
          </cell>
        </row>
        <row r="362">
          <cell r="C362" t="str">
            <v>9,632</v>
          </cell>
          <cell r="D362" t="str">
            <v>Centro SCT Guerrero</v>
          </cell>
        </row>
        <row r="363">
          <cell r="C363" t="str">
            <v>9,633</v>
          </cell>
          <cell r="D363" t="str">
            <v>Centro SCT Hidalgo</v>
          </cell>
        </row>
        <row r="364">
          <cell r="C364" t="str">
            <v>9,634</v>
          </cell>
          <cell r="D364" t="str">
            <v>Centro SCT Jalisco</v>
          </cell>
        </row>
        <row r="365">
          <cell r="C365" t="str">
            <v>9,635</v>
          </cell>
          <cell r="D365" t="str">
            <v>Centro SCT México</v>
          </cell>
        </row>
        <row r="366">
          <cell r="C366" t="str">
            <v>9,636</v>
          </cell>
          <cell r="D366" t="str">
            <v>Centro SCT Michoacán</v>
          </cell>
        </row>
        <row r="367">
          <cell r="C367" t="str">
            <v>9,637</v>
          </cell>
          <cell r="D367" t="str">
            <v>Centro SCT Morelos</v>
          </cell>
        </row>
        <row r="368">
          <cell r="C368" t="str">
            <v>9,638</v>
          </cell>
          <cell r="D368" t="str">
            <v>Centro SCT Nayarit</v>
          </cell>
        </row>
        <row r="369">
          <cell r="C369" t="str">
            <v>9,639</v>
          </cell>
          <cell r="D369" t="str">
            <v>Centro SCT Nuevo León</v>
          </cell>
        </row>
        <row r="370">
          <cell r="C370" t="str">
            <v>9,640</v>
          </cell>
          <cell r="D370" t="str">
            <v>Centro SCT Oaxaca</v>
          </cell>
        </row>
        <row r="371">
          <cell r="C371" t="str">
            <v>9,641</v>
          </cell>
          <cell r="D371" t="str">
            <v>Centro SCT Puebla</v>
          </cell>
        </row>
        <row r="372">
          <cell r="C372" t="str">
            <v>9,642</v>
          </cell>
          <cell r="D372" t="str">
            <v>Centro SCT Querétaro</v>
          </cell>
        </row>
        <row r="373">
          <cell r="C373" t="str">
            <v>9,643</v>
          </cell>
          <cell r="D373" t="str">
            <v>Centro SCT Quintana Roo</v>
          </cell>
        </row>
        <row r="374">
          <cell r="C374" t="str">
            <v>9,644</v>
          </cell>
          <cell r="D374" t="str">
            <v>Centro SCT San Luis Potosí</v>
          </cell>
        </row>
        <row r="375">
          <cell r="C375" t="str">
            <v>9,645</v>
          </cell>
          <cell r="D375" t="str">
            <v>Centro SCT Sinaloa</v>
          </cell>
        </row>
        <row r="376">
          <cell r="C376" t="str">
            <v>9,646</v>
          </cell>
          <cell r="D376" t="str">
            <v>Centro SCT Sonora</v>
          </cell>
        </row>
        <row r="377">
          <cell r="C377" t="str">
            <v>9,647</v>
          </cell>
          <cell r="D377" t="str">
            <v>Centro SCT Tabasco</v>
          </cell>
        </row>
        <row r="378">
          <cell r="C378" t="str">
            <v>9,648</v>
          </cell>
          <cell r="D378" t="str">
            <v>Centro SCT Tamaulipas</v>
          </cell>
        </row>
        <row r="379">
          <cell r="C379" t="str">
            <v>9,649</v>
          </cell>
          <cell r="D379" t="str">
            <v>Centro SCT Tlaxcala</v>
          </cell>
        </row>
        <row r="380">
          <cell r="C380" t="str">
            <v>9,650</v>
          </cell>
          <cell r="D380" t="str">
            <v>Centro SCT Veracruz</v>
          </cell>
        </row>
        <row r="381">
          <cell r="C381" t="str">
            <v>9,651</v>
          </cell>
          <cell r="D381" t="str">
            <v>Centro SCT Yucatán</v>
          </cell>
        </row>
        <row r="382">
          <cell r="C382" t="str">
            <v>9,652</v>
          </cell>
          <cell r="D382" t="str">
            <v>Centro SCT Zacatecas</v>
          </cell>
        </row>
        <row r="383">
          <cell r="C383" t="str">
            <v>9,700</v>
          </cell>
          <cell r="D383" t="str">
            <v>Oficialía Mayor</v>
          </cell>
        </row>
        <row r="384">
          <cell r="C384" t="str">
            <v>9,710</v>
          </cell>
          <cell r="D384" t="str">
            <v>Dirección General de Programación, Organización y Presupuesto</v>
          </cell>
        </row>
        <row r="385">
          <cell r="C385" t="str">
            <v>9,711</v>
          </cell>
          <cell r="D385" t="str">
            <v>Dirección General de Recursos Humanos</v>
          </cell>
        </row>
        <row r="386">
          <cell r="C386" t="str">
            <v>9,712</v>
          </cell>
          <cell r="D386" t="str">
            <v>Dirección General de Recursos Materiales</v>
          </cell>
        </row>
        <row r="387">
          <cell r="C387" t="str">
            <v>9,713</v>
          </cell>
          <cell r="D387" t="str">
            <v>Unidad de Tecnologías de Información y Comunicaciones</v>
          </cell>
        </row>
        <row r="388">
          <cell r="C388" t="str">
            <v>10,A00</v>
          </cell>
          <cell r="D388" t="str">
            <v>Comisión Federal de Competencia</v>
          </cell>
        </row>
        <row r="389">
          <cell r="C389" t="str">
            <v>10,B00</v>
          </cell>
          <cell r="D389" t="str">
            <v>Comisión Federal de Mejora Regulatoria</v>
          </cell>
        </row>
        <row r="390">
          <cell r="C390" t="str">
            <v>10,C00</v>
          </cell>
          <cell r="D390" t="str">
            <v>Coordinación General del Programa Nacional de Apoyo para las Empresas de Solidaridad</v>
          </cell>
        </row>
        <row r="391">
          <cell r="C391" t="str">
            <v>10,K2H</v>
          </cell>
          <cell r="D391" t="str">
            <v>Centro Nacional de Metrología</v>
          </cell>
        </row>
        <row r="392">
          <cell r="C392" t="str">
            <v>10,K2N</v>
          </cell>
          <cell r="D392" t="str">
            <v>Exportadora de Sal, S.A. de C.V.</v>
          </cell>
        </row>
        <row r="393">
          <cell r="C393" t="str">
            <v>10,K2O</v>
          </cell>
          <cell r="D393" t="str">
            <v>Fideicomiso de Fomento Minero</v>
          </cell>
        </row>
        <row r="394">
          <cell r="C394" t="str">
            <v>10,K2W</v>
          </cell>
          <cell r="D394" t="str">
            <v>ProMéxico</v>
          </cell>
        </row>
        <row r="395">
          <cell r="C395" t="str">
            <v>10,K8V</v>
          </cell>
          <cell r="D395" t="str">
            <v>Instituto Mexicano de la Propiedad Industrial</v>
          </cell>
        </row>
        <row r="396">
          <cell r="C396" t="str">
            <v>10,LAT</v>
          </cell>
          <cell r="D396" t="str">
            <v>Procuraduría Federal del Consumidor</v>
          </cell>
        </row>
        <row r="397">
          <cell r="C397" t="str">
            <v>10,LAU</v>
          </cell>
          <cell r="D397" t="str">
            <v>Servicio Geológico Mexicano</v>
          </cell>
        </row>
        <row r="398">
          <cell r="C398" t="str">
            <v>10,100</v>
          </cell>
          <cell r="D398" t="str">
            <v>Secretaría</v>
          </cell>
        </row>
        <row r="399">
          <cell r="C399" t="str">
            <v>10,102</v>
          </cell>
          <cell r="D399" t="str">
            <v>Coordinación General del Programa Nacional de Financiamiento al Microempresario</v>
          </cell>
        </row>
        <row r="400">
          <cell r="C400" t="str">
            <v>10,104</v>
          </cell>
          <cell r="D400" t="str">
            <v>Unidad de Contraloría Interna</v>
          </cell>
        </row>
        <row r="401">
          <cell r="C401" t="str">
            <v>10,110</v>
          </cell>
          <cell r="D401" t="str">
            <v>Unidad de Asuntos Jurídicos</v>
          </cell>
        </row>
        <row r="402">
          <cell r="C402" t="str">
            <v>10,111</v>
          </cell>
          <cell r="D402" t="str">
            <v>Secretariado Técnico de Planeación, Comunicación y Enlace</v>
          </cell>
        </row>
        <row r="403">
          <cell r="C403" t="str">
            <v>10,200</v>
          </cell>
          <cell r="D403" t="str">
            <v>Subsecretaría para la Pequeña y Mediana Empresa</v>
          </cell>
        </row>
        <row r="404">
          <cell r="C404" t="str">
            <v>10,210</v>
          </cell>
          <cell r="D404" t="str">
            <v>Dirección General de Capacitación e Innovación Tecnológica</v>
          </cell>
        </row>
        <row r="405">
          <cell r="C405" t="str">
            <v>10,211</v>
          </cell>
          <cell r="D405" t="str">
            <v>Dirección General de Promoción Empresarial</v>
          </cell>
        </row>
        <row r="406">
          <cell r="C406" t="str">
            <v>10,212</v>
          </cell>
          <cell r="D406" t="str">
            <v>Dirección General de Desarrollo Empresarial y Oportunidades de Negocio</v>
          </cell>
        </row>
        <row r="407">
          <cell r="C407" t="str">
            <v>10,213</v>
          </cell>
          <cell r="D407" t="str">
            <v>Dirección General de Oferta Exportable</v>
          </cell>
        </row>
        <row r="408">
          <cell r="C408" t="str">
            <v>10,300</v>
          </cell>
          <cell r="D408" t="str">
            <v>Subsecretaría de Competitividad y Normatividad</v>
          </cell>
        </row>
        <row r="409">
          <cell r="C409" t="str">
            <v>10,310</v>
          </cell>
          <cell r="D409" t="str">
            <v>Unidad de Prácticas Comerciales Internacionales</v>
          </cell>
        </row>
        <row r="410">
          <cell r="C410" t="str">
            <v>10,312</v>
          </cell>
          <cell r="D410" t="str">
            <v>Dirección General de Normas</v>
          </cell>
        </row>
        <row r="411">
          <cell r="C411" t="str">
            <v>10,315</v>
          </cell>
          <cell r="D411" t="str">
            <v>Dirección General de Inversión Extranjera</v>
          </cell>
        </row>
        <row r="412">
          <cell r="C412" t="str">
            <v>10,316</v>
          </cell>
          <cell r="D412" t="str">
            <v>Dirección General de Normatividad Mercantil</v>
          </cell>
        </row>
        <row r="413">
          <cell r="C413" t="str">
            <v>10,317</v>
          </cell>
          <cell r="D413" t="str">
            <v>Secretariado Técnico de la Competitividad</v>
          </cell>
        </row>
        <row r="414">
          <cell r="C414" t="str">
            <v>10,400</v>
          </cell>
          <cell r="D414" t="str">
            <v>Subsecretaría de Industria y Comercio</v>
          </cell>
        </row>
        <row r="415">
          <cell r="C415" t="str">
            <v>10,410</v>
          </cell>
          <cell r="D415" t="str">
            <v>Dirección General de Comercio Interior y Economía Digital</v>
          </cell>
        </row>
        <row r="416">
          <cell r="C416" t="str">
            <v>10,412</v>
          </cell>
          <cell r="D416" t="str">
            <v>Dirección General de Industrias Básicas</v>
          </cell>
        </row>
        <row r="417">
          <cell r="C417" t="str">
            <v>10,414</v>
          </cell>
          <cell r="D417" t="str">
            <v>Dirección General de Comercio Exterior</v>
          </cell>
        </row>
        <row r="418">
          <cell r="C418" t="str">
            <v>10,415</v>
          </cell>
          <cell r="D418" t="str">
            <v>Dirección General de Industrias Pesadas y de Alta Tecnología</v>
          </cell>
        </row>
        <row r="419">
          <cell r="C419" t="str">
            <v>10,420</v>
          </cell>
          <cell r="D419" t="str">
            <v>Coordinación General de Minería</v>
          </cell>
        </row>
        <row r="420">
          <cell r="C420" t="str">
            <v>10,421</v>
          </cell>
          <cell r="D420" t="str">
            <v>Dirección General de Minas</v>
          </cell>
        </row>
        <row r="421">
          <cell r="C421" t="str">
            <v>10,422</v>
          </cell>
          <cell r="D421" t="str">
            <v>Dirección General de Promoción Minera</v>
          </cell>
        </row>
        <row r="422">
          <cell r="C422" t="str">
            <v>10,500</v>
          </cell>
          <cell r="D422" t="str">
            <v>Subsecretaría de Comercio Exterior</v>
          </cell>
        </row>
        <row r="423">
          <cell r="C423" t="str">
            <v>10,510</v>
          </cell>
          <cell r="D423" t="str">
            <v>Dirección General de Negociaciones Multilaterales y Regionales</v>
          </cell>
        </row>
        <row r="424">
          <cell r="C424" t="str">
            <v>10,511</v>
          </cell>
          <cell r="D424" t="str">
            <v>Dirección General de Consultoría Jurídica de Negociaciones</v>
          </cell>
        </row>
        <row r="425">
          <cell r="C425" t="str">
            <v>10,512</v>
          </cell>
          <cell r="D425" t="str">
            <v>Unidad de Coordinación de Negociaciones Internacionales</v>
          </cell>
        </row>
        <row r="426">
          <cell r="C426" t="str">
            <v>10,513</v>
          </cell>
          <cell r="D426" t="str">
            <v>Dirección General de Política Comercial</v>
          </cell>
        </row>
        <row r="427">
          <cell r="C427" t="str">
            <v>10,514</v>
          </cell>
          <cell r="D427" t="str">
            <v>Dirección General de Evaluación y Seguimiento de Negociaciones</v>
          </cell>
        </row>
        <row r="428">
          <cell r="C428" t="str">
            <v>10,700</v>
          </cell>
          <cell r="D428" t="str">
            <v>Oficialía Mayor</v>
          </cell>
        </row>
        <row r="429">
          <cell r="C429" t="str">
            <v>10,710</v>
          </cell>
          <cell r="D429" t="str">
            <v>Dirección General de Recursos Humanos</v>
          </cell>
        </row>
        <row r="430">
          <cell r="C430" t="str">
            <v>10,711</v>
          </cell>
          <cell r="D430" t="str">
            <v>Dirección General de Recursos Materiales y Servicios Generales</v>
          </cell>
        </row>
        <row r="431">
          <cell r="C431" t="str">
            <v>10,712</v>
          </cell>
          <cell r="D431" t="str">
            <v>Dirección General de Programación, Organización y Presupuesto</v>
          </cell>
        </row>
        <row r="432">
          <cell r="C432" t="str">
            <v>10,713</v>
          </cell>
          <cell r="D432" t="str">
            <v>Dirección General de Informática</v>
          </cell>
        </row>
        <row r="433">
          <cell r="C433" t="str">
            <v>10,720</v>
          </cell>
          <cell r="D433" t="str">
            <v>Coordinación General de Delegaciones Federales</v>
          </cell>
        </row>
        <row r="434">
          <cell r="C434" t="str">
            <v>10,721</v>
          </cell>
          <cell r="D434" t="str">
            <v>Delegación en Aguascalientes</v>
          </cell>
        </row>
        <row r="435">
          <cell r="C435" t="str">
            <v>10,722</v>
          </cell>
          <cell r="D435" t="str">
            <v>Delegación en Baja California</v>
          </cell>
        </row>
        <row r="436">
          <cell r="C436" t="str">
            <v>10,723</v>
          </cell>
          <cell r="D436" t="str">
            <v>Delegación en Baja California Sur</v>
          </cell>
        </row>
        <row r="437">
          <cell r="C437" t="str">
            <v>10,724</v>
          </cell>
          <cell r="D437" t="str">
            <v>Delegación en Campeche</v>
          </cell>
        </row>
        <row r="438">
          <cell r="C438" t="str">
            <v>10,725</v>
          </cell>
          <cell r="D438" t="str">
            <v>Delegación en Coahuila</v>
          </cell>
        </row>
        <row r="439">
          <cell r="C439" t="str">
            <v>10,726</v>
          </cell>
          <cell r="D439" t="str">
            <v>Delegación en Colima</v>
          </cell>
        </row>
        <row r="440">
          <cell r="C440" t="str">
            <v>10,727</v>
          </cell>
          <cell r="D440" t="str">
            <v>Delegación en Chiapas</v>
          </cell>
        </row>
        <row r="441">
          <cell r="C441" t="str">
            <v>10,728</v>
          </cell>
          <cell r="D441" t="str">
            <v>Delegación en Chihuahua</v>
          </cell>
        </row>
        <row r="442">
          <cell r="C442" t="str">
            <v>10,729</v>
          </cell>
          <cell r="D442" t="str">
            <v>Delegación en Distrito Federal</v>
          </cell>
        </row>
        <row r="443">
          <cell r="C443" t="str">
            <v>10,730</v>
          </cell>
          <cell r="D443" t="str">
            <v>Delegación en Durango</v>
          </cell>
        </row>
        <row r="444">
          <cell r="C444" t="str">
            <v>10,731</v>
          </cell>
          <cell r="D444" t="str">
            <v>Delegación en Guanajuato</v>
          </cell>
        </row>
        <row r="445">
          <cell r="C445" t="str">
            <v>10,732</v>
          </cell>
          <cell r="D445" t="str">
            <v>Delegación en Guerrero</v>
          </cell>
        </row>
        <row r="446">
          <cell r="C446" t="str">
            <v>10,733</v>
          </cell>
          <cell r="D446" t="str">
            <v>Delegación en Hidalgo</v>
          </cell>
        </row>
        <row r="447">
          <cell r="C447" t="str">
            <v>10,734</v>
          </cell>
          <cell r="D447" t="str">
            <v>Delegación en Jalisco</v>
          </cell>
        </row>
        <row r="448">
          <cell r="C448" t="str">
            <v>10,735</v>
          </cell>
          <cell r="D448" t="str">
            <v>Delegación en México</v>
          </cell>
        </row>
        <row r="449">
          <cell r="C449" t="str">
            <v>10,736</v>
          </cell>
          <cell r="D449" t="str">
            <v>Delegación en Michoacán</v>
          </cell>
        </row>
        <row r="450">
          <cell r="C450" t="str">
            <v>10,737</v>
          </cell>
          <cell r="D450" t="str">
            <v>Delegación en Morelos</v>
          </cell>
        </row>
        <row r="451">
          <cell r="C451" t="str">
            <v>10,738</v>
          </cell>
          <cell r="D451" t="str">
            <v>Delegación en Nayarit</v>
          </cell>
        </row>
        <row r="452">
          <cell r="C452" t="str">
            <v>10,739</v>
          </cell>
          <cell r="D452" t="str">
            <v>Delegación en Nuevo León</v>
          </cell>
        </row>
        <row r="453">
          <cell r="C453" t="str">
            <v>10,740</v>
          </cell>
          <cell r="D453" t="str">
            <v>Delegación en Oaxaca</v>
          </cell>
        </row>
        <row r="454">
          <cell r="C454" t="str">
            <v>10,741</v>
          </cell>
          <cell r="D454" t="str">
            <v>Delegación en Puebla</v>
          </cell>
        </row>
        <row r="455">
          <cell r="C455" t="str">
            <v>10,742</v>
          </cell>
          <cell r="D455" t="str">
            <v>Delegación en Querétaro</v>
          </cell>
        </row>
        <row r="456">
          <cell r="C456" t="str">
            <v>10,743</v>
          </cell>
          <cell r="D456" t="str">
            <v>Delegación en Quintana Roo</v>
          </cell>
        </row>
        <row r="457">
          <cell r="C457" t="str">
            <v>10,744</v>
          </cell>
          <cell r="D457" t="str">
            <v>Delegación en San Luis Potosí</v>
          </cell>
        </row>
        <row r="458">
          <cell r="C458" t="str">
            <v>10,745</v>
          </cell>
          <cell r="D458" t="str">
            <v>Delegación en Sinaloa</v>
          </cell>
        </row>
        <row r="459">
          <cell r="C459" t="str">
            <v>10,746</v>
          </cell>
          <cell r="D459" t="str">
            <v>Delegación en Sonora</v>
          </cell>
        </row>
        <row r="460">
          <cell r="C460" t="str">
            <v>10,747</v>
          </cell>
          <cell r="D460" t="str">
            <v>Delegación en Tabasco</v>
          </cell>
        </row>
        <row r="461">
          <cell r="C461" t="str">
            <v>10,748</v>
          </cell>
          <cell r="D461" t="str">
            <v>Delegación en Tamaulipas</v>
          </cell>
        </row>
        <row r="462">
          <cell r="C462" t="str">
            <v>10,749</v>
          </cell>
          <cell r="D462" t="str">
            <v>Delegación en Tlaxcala</v>
          </cell>
        </row>
        <row r="463">
          <cell r="C463" t="str">
            <v>10,750</v>
          </cell>
          <cell r="D463" t="str">
            <v>Delegación en Veracruz</v>
          </cell>
        </row>
        <row r="464">
          <cell r="C464" t="str">
            <v>10,751</v>
          </cell>
          <cell r="D464" t="str">
            <v>Delegación en Yucatán</v>
          </cell>
        </row>
        <row r="465">
          <cell r="C465" t="str">
            <v>10,752</v>
          </cell>
          <cell r="D465" t="str">
            <v>Delegación en Zacatecas</v>
          </cell>
        </row>
        <row r="466">
          <cell r="C466" t="str">
            <v>10,754</v>
          </cell>
          <cell r="D466" t="str">
            <v>Subdelegación en Tijuana</v>
          </cell>
        </row>
        <row r="467">
          <cell r="C467" t="str">
            <v>10,755</v>
          </cell>
          <cell r="D467" t="str">
            <v>Subdelegación en Piedras Negras</v>
          </cell>
        </row>
        <row r="468">
          <cell r="C468" t="str">
            <v>10,756</v>
          </cell>
          <cell r="D468" t="str">
            <v>Subdelegación en Torreón</v>
          </cell>
        </row>
        <row r="469">
          <cell r="C469" t="str">
            <v>10,757</v>
          </cell>
          <cell r="D469" t="str">
            <v>Subdelegación en Tapachula</v>
          </cell>
        </row>
        <row r="470">
          <cell r="C470" t="str">
            <v>10,758</v>
          </cell>
          <cell r="D470" t="str">
            <v>Subdelegación en Ciudad Juárez</v>
          </cell>
        </row>
        <row r="471">
          <cell r="C471" t="str">
            <v>10,759</v>
          </cell>
          <cell r="D471" t="str">
            <v>Subdelegación en Gómez Palacio</v>
          </cell>
        </row>
        <row r="472">
          <cell r="C472" t="str">
            <v>10,760</v>
          </cell>
          <cell r="D472" t="str">
            <v>Subdelegación en Celaya</v>
          </cell>
        </row>
        <row r="473">
          <cell r="C473" t="str">
            <v>10,761</v>
          </cell>
          <cell r="D473" t="str">
            <v>Subdelegación en Chilpancingo</v>
          </cell>
        </row>
        <row r="474">
          <cell r="C474" t="str">
            <v>10,762</v>
          </cell>
          <cell r="D474" t="str">
            <v>Subdelegación en Cancún</v>
          </cell>
        </row>
        <row r="475">
          <cell r="C475" t="str">
            <v>10,763</v>
          </cell>
          <cell r="D475" t="str">
            <v>Subdelegación en Ciudad Obregón</v>
          </cell>
        </row>
        <row r="476">
          <cell r="C476" t="str">
            <v>10,764</v>
          </cell>
          <cell r="D476" t="str">
            <v>Subdelegación en Nogales</v>
          </cell>
        </row>
        <row r="477">
          <cell r="C477" t="str">
            <v>10,765</v>
          </cell>
          <cell r="D477" t="str">
            <v>Subdelegación en San Luis Río Colorado</v>
          </cell>
        </row>
        <row r="478">
          <cell r="C478" t="str">
            <v>10,766</v>
          </cell>
          <cell r="D478" t="str">
            <v>Subdelegación en Matamoros</v>
          </cell>
        </row>
        <row r="479">
          <cell r="C479" t="str">
            <v>10,767</v>
          </cell>
          <cell r="D479" t="str">
            <v>Subdelegación en Nuevo Laredo</v>
          </cell>
        </row>
        <row r="480">
          <cell r="C480" t="str">
            <v>10,768</v>
          </cell>
          <cell r="D480" t="str">
            <v>Subdelegación en Reynosa</v>
          </cell>
        </row>
        <row r="481">
          <cell r="C481" t="str">
            <v>10,769</v>
          </cell>
          <cell r="D481" t="str">
            <v>Subdelegación en Tampico</v>
          </cell>
        </row>
        <row r="482">
          <cell r="C482" t="str">
            <v>10,770</v>
          </cell>
          <cell r="D482" t="str">
            <v>Subdelegación en Coatzacoalcos</v>
          </cell>
        </row>
        <row r="483">
          <cell r="C483" t="str">
            <v>10,771</v>
          </cell>
          <cell r="D483" t="str">
            <v>Subdelegación en Poza Rica</v>
          </cell>
        </row>
        <row r="484">
          <cell r="C484" t="str">
            <v>10,772</v>
          </cell>
          <cell r="D484" t="str">
            <v>Subdelegación en el Puerto de Veracruz</v>
          </cell>
        </row>
        <row r="485">
          <cell r="C485" t="str">
            <v>11,A00</v>
          </cell>
          <cell r="D485" t="str">
            <v>Universidad Pedagógica Nacional</v>
          </cell>
        </row>
        <row r="486">
          <cell r="C486" t="str">
            <v>11,A2M</v>
          </cell>
          <cell r="D486" t="str">
            <v>Universidad Autónoma Metropolitana</v>
          </cell>
        </row>
        <row r="487">
          <cell r="C487" t="str">
            <v>11,A3Q</v>
          </cell>
          <cell r="D487" t="str">
            <v>Universidad Nacional Autónoma de México</v>
          </cell>
        </row>
        <row r="488">
          <cell r="C488" t="str">
            <v>11,B00</v>
          </cell>
          <cell r="D488" t="str">
            <v>Instituto Politécnico Nacional</v>
          </cell>
        </row>
        <row r="489">
          <cell r="C489" t="str">
            <v>11,B01</v>
          </cell>
          <cell r="D489" t="str">
            <v>XE-IPN Canal 11</v>
          </cell>
        </row>
        <row r="490">
          <cell r="C490" t="str">
            <v>11,C00</v>
          </cell>
          <cell r="D490" t="str">
            <v>Administración Federal de Servicios Educativos en el Distrito Federal</v>
          </cell>
        </row>
        <row r="491">
          <cell r="C491" t="str">
            <v>11,D00</v>
          </cell>
          <cell r="D491" t="str">
            <v>Instituto Nacional de Antropología e Historia</v>
          </cell>
        </row>
        <row r="492">
          <cell r="C492" t="str">
            <v>11,E00</v>
          </cell>
          <cell r="D492" t="str">
            <v>Instituto Nacional de Bellas Artes y Literatura</v>
          </cell>
        </row>
        <row r="493">
          <cell r="C493" t="str">
            <v>11,F00</v>
          </cell>
          <cell r="D493" t="str">
            <v>Radio Educación</v>
          </cell>
        </row>
        <row r="494">
          <cell r="C494" t="str">
            <v>11,G00</v>
          </cell>
          <cell r="D494" t="str">
            <v>Comisión de Apelación y Arbitraje del Deporte</v>
          </cell>
        </row>
        <row r="495">
          <cell r="C495" t="str">
            <v>11,H00</v>
          </cell>
          <cell r="D495" t="str">
            <v>Consejo Nacional para la Cultura y las Artes</v>
          </cell>
        </row>
        <row r="496">
          <cell r="C496" t="str">
            <v>11,I00</v>
          </cell>
          <cell r="D496" t="str">
            <v>Instituto Nacional del Derecho de Autor</v>
          </cell>
        </row>
        <row r="497">
          <cell r="C497" t="str">
            <v>11,L3N</v>
          </cell>
          <cell r="D497" t="str">
            <v>Centro de Capacitación Cinematográfica, A.C.</v>
          </cell>
        </row>
        <row r="498">
          <cell r="C498" t="str">
            <v>11,L3P</v>
          </cell>
          <cell r="D498" t="str">
            <v>Centro de Enseñanza Técnica Industrial</v>
          </cell>
        </row>
        <row r="499">
          <cell r="C499" t="str">
            <v>11,L4J</v>
          </cell>
          <cell r="D499" t="str">
            <v>Centro de Investigación y de Estudios Avanzados del Instituto Politécnico Nacional</v>
          </cell>
        </row>
        <row r="500">
          <cell r="C500" t="str">
            <v>11,L5N</v>
          </cell>
          <cell r="D500" t="str">
            <v>Colegio de Bachilleres</v>
          </cell>
        </row>
        <row r="501">
          <cell r="C501" t="str">
            <v>11,L5X</v>
          </cell>
          <cell r="D501" t="str">
            <v>Colegio Nacional de Educación Profesional Técnica</v>
          </cell>
        </row>
        <row r="502">
          <cell r="C502" t="str">
            <v>11,L6H</v>
          </cell>
          <cell r="D502" t="str">
            <v>Comisión de Operación y Fomento de Actividades Académicas del Instituto Politécnico Nacional</v>
          </cell>
        </row>
        <row r="503">
          <cell r="C503" t="str">
            <v>11,L6I</v>
          </cell>
          <cell r="D503" t="str">
            <v>Comisión Nacional de Cultura Física y Deporte</v>
          </cell>
        </row>
        <row r="504">
          <cell r="C504" t="str">
            <v>11,L6J</v>
          </cell>
          <cell r="D504" t="str">
            <v>Comisión Nacional de Libros de Texto Gratuitos</v>
          </cell>
        </row>
        <row r="505">
          <cell r="C505" t="str">
            <v>11,L6U</v>
          </cell>
          <cell r="D505" t="str">
            <v>Compañía Operadora del Centro Cultural y Turístico de Tijuana, S.A. de C.V.</v>
          </cell>
        </row>
        <row r="506">
          <cell r="C506" t="str">
            <v>11,L6W</v>
          </cell>
          <cell r="D506" t="str">
            <v>Consejo Nacional de Fomento Educativo</v>
          </cell>
        </row>
        <row r="507">
          <cell r="C507" t="str">
            <v>11,L8G</v>
          </cell>
          <cell r="D507" t="str">
            <v>Educal, S.A. de C.V.</v>
          </cell>
        </row>
        <row r="508">
          <cell r="C508" t="str">
            <v>11,L8K</v>
          </cell>
          <cell r="D508" t="str">
            <v>El Colegio de México, A.C.</v>
          </cell>
        </row>
        <row r="509">
          <cell r="C509" t="str">
            <v>11,L8P</v>
          </cell>
          <cell r="D509" t="str">
            <v>Estudios Churubusco Azteca, S.A.</v>
          </cell>
        </row>
        <row r="510">
          <cell r="C510" t="str">
            <v>11,L9T</v>
          </cell>
          <cell r="D510" t="str">
            <v>Fideicomiso de los Sistemas Normalizado de Competencia Laboral y de Certificación de Competencia Laboral</v>
          </cell>
        </row>
        <row r="511">
          <cell r="C511" t="str">
            <v>11,L9Y</v>
          </cell>
          <cell r="D511" t="str">
            <v>Fideicomiso para la Cineteca Nacional</v>
          </cell>
        </row>
        <row r="512">
          <cell r="C512" t="str">
            <v>11,MAR</v>
          </cell>
          <cell r="D512" t="str">
            <v>Fondo de Cultura Económica</v>
          </cell>
        </row>
        <row r="513">
          <cell r="C513" t="str">
            <v>11,MAX</v>
          </cell>
          <cell r="D513" t="str">
            <v>Impresora y Encuadernadora Progreso, S.A. de C.V.</v>
          </cell>
        </row>
        <row r="514">
          <cell r="C514" t="str">
            <v>11,MDA</v>
          </cell>
          <cell r="D514" t="str">
            <v>Instituto Nacional para la Educación de los Adultos</v>
          </cell>
        </row>
        <row r="515">
          <cell r="C515" t="str">
            <v>11,MDB</v>
          </cell>
          <cell r="D515" t="str">
            <v>Instituto Nacional de Lenguas Indígenas</v>
          </cell>
        </row>
        <row r="516">
          <cell r="C516" t="str">
            <v>11,MDC</v>
          </cell>
          <cell r="D516" t="str">
            <v>Instituto Mexicano de Cinematografía</v>
          </cell>
        </row>
        <row r="517">
          <cell r="C517" t="str">
            <v>11,MDE</v>
          </cell>
          <cell r="D517" t="str">
            <v>Instituto Nacional de la Infraestructura Física Educativa</v>
          </cell>
        </row>
        <row r="518">
          <cell r="C518" t="str">
            <v>11,MDI</v>
          </cell>
          <cell r="D518" t="str">
            <v>Instituto Mexicano de la Juventud</v>
          </cell>
        </row>
        <row r="519">
          <cell r="C519" t="str">
            <v>11,MDL</v>
          </cell>
          <cell r="D519" t="str">
            <v>Instituto Mexicano de la Radio</v>
          </cell>
        </row>
        <row r="520">
          <cell r="C520" t="str">
            <v>11,MDN</v>
          </cell>
          <cell r="D520" t="str">
            <v>Instituto Nacional para la Evaluación de la Educación</v>
          </cell>
        </row>
        <row r="521">
          <cell r="C521" t="str">
            <v>11,MGC</v>
          </cell>
          <cell r="D521" t="str">
            <v>Patronato de Obras e Instalaciones del Instituto Politécnico Nacional</v>
          </cell>
        </row>
        <row r="522">
          <cell r="C522" t="str">
            <v>11,MGH</v>
          </cell>
          <cell r="D522" t="str">
            <v>Universidad Autónoma Agraria Antonio Narro</v>
          </cell>
        </row>
        <row r="523">
          <cell r="C523" t="str">
            <v>11,MHL</v>
          </cell>
          <cell r="D523" t="str">
            <v>Televisión Metropolitana, S.A. de C.V.</v>
          </cell>
        </row>
        <row r="524">
          <cell r="C524" t="str">
            <v>11,100</v>
          </cell>
          <cell r="D524" t="str">
            <v>Secretaría</v>
          </cell>
        </row>
        <row r="525">
          <cell r="C525" t="str">
            <v>11,110</v>
          </cell>
          <cell r="D525" t="str">
            <v>Dirección General de Comunicación Social</v>
          </cell>
        </row>
        <row r="526">
          <cell r="C526" t="str">
            <v>11,111</v>
          </cell>
          <cell r="D526" t="str">
            <v>Dirección General de Asuntos Jurídicos</v>
          </cell>
        </row>
        <row r="527">
          <cell r="C527" t="str">
            <v>11,112</v>
          </cell>
          <cell r="D527" t="str">
            <v>Dirección General de Relaciones Internacionales</v>
          </cell>
        </row>
        <row r="528">
          <cell r="C528" t="str">
            <v>11,114</v>
          </cell>
          <cell r="D528" t="str">
            <v>Coordinación General de Oficinas de Servicios Federales de Apoyo a la Educación</v>
          </cell>
        </row>
        <row r="529">
          <cell r="C529" t="str">
            <v>11,115</v>
          </cell>
          <cell r="D529" t="str">
            <v>Coordinación General de Educación Intercultural y Bilingüe</v>
          </cell>
        </row>
        <row r="530">
          <cell r="C530" t="str">
            <v>11,116</v>
          </cell>
          <cell r="D530" t="str">
            <v>Órgano Interno de Control</v>
          </cell>
        </row>
        <row r="531">
          <cell r="C531" t="str">
            <v>11,120</v>
          </cell>
          <cell r="D531" t="str">
            <v>Coordinación Ejecutiva</v>
          </cell>
        </row>
        <row r="532">
          <cell r="C532" t="str">
            <v>11,121</v>
          </cell>
          <cell r="D532" t="str">
            <v>Oficina de Servicios Federales de Apoyo a la Educación en el Estado de Aguascalientes</v>
          </cell>
        </row>
        <row r="533">
          <cell r="C533" t="str">
            <v>11,122</v>
          </cell>
          <cell r="D533" t="str">
            <v>Oficina de Servicios Federales de Apoyo a la Educación en el Estado de Baja California</v>
          </cell>
        </row>
        <row r="534">
          <cell r="C534" t="str">
            <v>11,123</v>
          </cell>
          <cell r="D534" t="str">
            <v>Oficina de Servicios Federales de Apoyo a la Educación en el Estado de Baja California Sur</v>
          </cell>
        </row>
        <row r="535">
          <cell r="C535" t="str">
            <v>11,124</v>
          </cell>
          <cell r="D535" t="str">
            <v>Oficina de Servicios Federales de Apoyo a la Educación en el Estado de Campeche</v>
          </cell>
        </row>
        <row r="536">
          <cell r="C536" t="str">
            <v>11,125</v>
          </cell>
          <cell r="D536" t="str">
            <v>Oficina de Servicios Federales de Apoyo a la Educación en el Estado de Coahuila</v>
          </cell>
        </row>
        <row r="537">
          <cell r="C537" t="str">
            <v>11,126</v>
          </cell>
          <cell r="D537" t="str">
            <v>Oficina de Servicios Federales de Apoyo a la Educación en el Estado de Colima</v>
          </cell>
        </row>
        <row r="538">
          <cell r="C538" t="str">
            <v>11,127</v>
          </cell>
          <cell r="D538" t="str">
            <v>Oficina de Servicios Federales de Apoyo a la Educación en el Estado de Chiapas</v>
          </cell>
        </row>
        <row r="539">
          <cell r="C539" t="str">
            <v>11,128</v>
          </cell>
          <cell r="D539" t="str">
            <v>Oficina de Servicios Federales de Apoyo a la Educación en el Estado de Chihuahua</v>
          </cell>
        </row>
        <row r="540">
          <cell r="C540" t="str">
            <v>11,130</v>
          </cell>
          <cell r="D540" t="str">
            <v>Oficina de Servicios Federales de Apoyo a la Educación en el Estado de Durango</v>
          </cell>
        </row>
        <row r="541">
          <cell r="C541" t="str">
            <v>11,131</v>
          </cell>
          <cell r="D541" t="str">
            <v>Oficina de Servicios Federales de Apoyo a la Educación en el Estado de Guanajuato</v>
          </cell>
        </row>
        <row r="542">
          <cell r="C542" t="str">
            <v>11,132</v>
          </cell>
          <cell r="D542" t="str">
            <v>Oficina de Servicios Federales de Apoyo a la Educación en el Estado de Guerrero</v>
          </cell>
        </row>
        <row r="543">
          <cell r="C543" t="str">
            <v>11,133</v>
          </cell>
          <cell r="D543" t="str">
            <v>Oficina de Servicios Federales de Apoyo a la Educación en el Estado de Hidalgo</v>
          </cell>
        </row>
        <row r="544">
          <cell r="C544" t="str">
            <v>11,134</v>
          </cell>
          <cell r="D544" t="str">
            <v>Oficina de Servicios Federales de Apoyo a la Educación en el Estado de Jalisco</v>
          </cell>
        </row>
        <row r="545">
          <cell r="C545" t="str">
            <v>11,135</v>
          </cell>
          <cell r="D545" t="str">
            <v>Oficina de Servicios Federales de Apoyo a la Educación en el Estado de México</v>
          </cell>
        </row>
        <row r="546">
          <cell r="C546" t="str">
            <v>11,136</v>
          </cell>
          <cell r="D546" t="str">
            <v>Oficina de Servicios Federales de Apoyo a la Educación en el Estado de Michoacán</v>
          </cell>
        </row>
        <row r="547">
          <cell r="C547" t="str">
            <v>11,137</v>
          </cell>
          <cell r="D547" t="str">
            <v>Oficina de Servicios Federales de Apoyo a la Educación en el Estado de Morelos</v>
          </cell>
        </row>
        <row r="548">
          <cell r="C548" t="str">
            <v>11,138</v>
          </cell>
          <cell r="D548" t="str">
            <v>Oficina de Servicios Federales de Apoyo a la Educación en el Estado de Nayarit</v>
          </cell>
        </row>
        <row r="549">
          <cell r="C549" t="str">
            <v>11,139</v>
          </cell>
          <cell r="D549" t="str">
            <v>Oficina de Servicios Federales de Apoyo a la Educación en el Estado de Nuevo León</v>
          </cell>
        </row>
        <row r="550">
          <cell r="C550" t="str">
            <v>11,140</v>
          </cell>
          <cell r="D550" t="str">
            <v>Oficina de Servicios Federales de Apoyo a la Educación en el Estado de Oaxaca</v>
          </cell>
        </row>
        <row r="551">
          <cell r="C551" t="str">
            <v>11,141</v>
          </cell>
          <cell r="D551" t="str">
            <v>Oficina de Servicios Federales de Apoyo a la Educación en el Estado de Puebla</v>
          </cell>
        </row>
        <row r="552">
          <cell r="C552" t="str">
            <v>11,142</v>
          </cell>
          <cell r="D552" t="str">
            <v>Oficina de Servicios Federales de Apoyo a la Educación en el Estado de Querétaro</v>
          </cell>
        </row>
        <row r="553">
          <cell r="C553" t="str">
            <v>11,143</v>
          </cell>
          <cell r="D553" t="str">
            <v>Oficina de Servicios Federales de Apoyo a la Educación en el Estado de Quintana Roo</v>
          </cell>
        </row>
        <row r="554">
          <cell r="C554" t="str">
            <v>11,144</v>
          </cell>
          <cell r="D554" t="str">
            <v>Oficina de Servicios Federales de Apoyo a la Educación en el Estado de San Luis Potosí</v>
          </cell>
        </row>
        <row r="555">
          <cell r="C555" t="str">
            <v>11,145</v>
          </cell>
          <cell r="D555" t="str">
            <v>Oficina de Servicios Federales de Apoyo a la Educación en el Estado de Sinaloa</v>
          </cell>
        </row>
        <row r="556">
          <cell r="C556" t="str">
            <v>11,146</v>
          </cell>
          <cell r="D556" t="str">
            <v>Oficina de Servicios Federales de Apoyo a la Educación en el Estado de Sonora</v>
          </cell>
        </row>
        <row r="557">
          <cell r="C557" t="str">
            <v>11,147</v>
          </cell>
          <cell r="D557" t="str">
            <v>Oficina de Servicios Federales de Apoyo a la Educación en el Estado de Tabasco</v>
          </cell>
        </row>
        <row r="558">
          <cell r="C558" t="str">
            <v>11,148</v>
          </cell>
          <cell r="D558" t="str">
            <v>Oficina de Servicios Federales de Apoyo a la Educación en el Estado de Tamaulipas</v>
          </cell>
        </row>
        <row r="559">
          <cell r="C559" t="str">
            <v>11,149</v>
          </cell>
          <cell r="D559" t="str">
            <v>Oficina de Servicios Federales de Apoyo a la Educación en el Estado de Tlaxcala</v>
          </cell>
        </row>
        <row r="560">
          <cell r="C560" t="str">
            <v>11,150</v>
          </cell>
          <cell r="D560" t="str">
            <v>Oficina de Servicios Federales de Apoyo a la Educación en el Estado de Veracruz</v>
          </cell>
        </row>
        <row r="561">
          <cell r="C561" t="str">
            <v>11,151</v>
          </cell>
          <cell r="D561" t="str">
            <v>Oficina de Servicios Federales de Apoyo a la Educación en el Estado de Yucatán</v>
          </cell>
        </row>
        <row r="562">
          <cell r="C562" t="str">
            <v>11,152</v>
          </cell>
          <cell r="D562" t="str">
            <v>Oficina de Servicios Federales de Apoyo a la Educación en el Estado de Zacatecas</v>
          </cell>
        </row>
        <row r="563">
          <cell r="C563" t="str">
            <v>11,200</v>
          </cell>
          <cell r="D563" t="str">
            <v>Unidad de Planeación y Evaluación de Políticas Educativas</v>
          </cell>
        </row>
        <row r="564">
          <cell r="C564" t="str">
            <v>11,210</v>
          </cell>
          <cell r="D564" t="str">
            <v>Dirección General de Planeación y Programación</v>
          </cell>
        </row>
        <row r="565">
          <cell r="C565" t="str">
            <v>11,211</v>
          </cell>
          <cell r="D565" t="str">
            <v>Dirección General de Acreditación, Incorporación y Revalidación</v>
          </cell>
        </row>
        <row r="566">
          <cell r="C566" t="str">
            <v>11,212</v>
          </cell>
          <cell r="D566" t="str">
            <v>Dirección General de Evaluación de Políticas</v>
          </cell>
        </row>
        <row r="567">
          <cell r="C567" t="str">
            <v>11,213</v>
          </cell>
          <cell r="D567" t="str">
            <v>Coordinación de Órganos Desconcentrados y del Sector Paraestatal</v>
          </cell>
        </row>
        <row r="568">
          <cell r="C568" t="str">
            <v>11,215</v>
          </cell>
          <cell r="D568" t="str">
            <v>Coordinación Nacional de Carrera Magisterial</v>
          </cell>
        </row>
        <row r="569">
          <cell r="C569" t="str">
            <v>11,216</v>
          </cell>
          <cell r="D569" t="str">
            <v>Dirección General de Televisión Educativa</v>
          </cell>
        </row>
        <row r="570">
          <cell r="C570" t="str">
            <v>11,300</v>
          </cell>
          <cell r="D570" t="str">
            <v>Subsecretaría de Educación Básica</v>
          </cell>
        </row>
        <row r="571">
          <cell r="C571" t="str">
            <v>11,310</v>
          </cell>
          <cell r="D571" t="str">
            <v>Dirección General de Desarrollo de la Gestión e Innovación Educativa</v>
          </cell>
        </row>
        <row r="572">
          <cell r="C572" t="str">
            <v>11,311</v>
          </cell>
          <cell r="D572" t="str">
            <v>Dirección General de Materiales Educativos</v>
          </cell>
        </row>
        <row r="573">
          <cell r="C573" t="str">
            <v>11,312</v>
          </cell>
          <cell r="D573" t="str">
            <v>Dirección General de Desarrollo Curricular</v>
          </cell>
        </row>
        <row r="574">
          <cell r="C574" t="str">
            <v>11,313</v>
          </cell>
          <cell r="D574" t="str">
            <v>Dirección General de Educación Indígena</v>
          </cell>
        </row>
        <row r="575">
          <cell r="C575" t="str">
            <v>11,314</v>
          </cell>
          <cell r="D575" t="str">
            <v>Dirección General de Formación Continua de Maestros en Servicio</v>
          </cell>
        </row>
        <row r="576">
          <cell r="C576" t="str">
            <v>11,500</v>
          </cell>
          <cell r="D576" t="str">
            <v>Subsecretaría de Educación Superior</v>
          </cell>
        </row>
        <row r="577">
          <cell r="C577" t="str">
            <v>11,511</v>
          </cell>
          <cell r="D577" t="str">
            <v>Dirección General de Educación Superior Universitaria</v>
          </cell>
        </row>
        <row r="578">
          <cell r="C578" t="str">
            <v>11,512</v>
          </cell>
          <cell r="D578" t="str">
            <v>Dirección General de Profesiones</v>
          </cell>
        </row>
        <row r="579">
          <cell r="C579" t="str">
            <v>11,513</v>
          </cell>
          <cell r="D579" t="str">
            <v>Dirección General de Educación Superior Tecnológica</v>
          </cell>
        </row>
        <row r="580">
          <cell r="C580" t="str">
            <v>11,514</v>
          </cell>
          <cell r="D580" t="str">
            <v>Coordinación General de Universidades Tecnológicas</v>
          </cell>
        </row>
        <row r="581">
          <cell r="C581" t="str">
            <v>11,515</v>
          </cell>
          <cell r="D581" t="str">
            <v>Dirección General de Educación Superior para Profesionales de la Educación</v>
          </cell>
        </row>
        <row r="582">
          <cell r="C582" t="str">
            <v>11,600</v>
          </cell>
          <cell r="D582" t="str">
            <v>Subsecretaría de Educación Media Superior</v>
          </cell>
        </row>
        <row r="583">
          <cell r="C583" t="str">
            <v>11,610</v>
          </cell>
          <cell r="D583" t="str">
            <v>Dirección General de Educación Tecnológica Agropecuaria</v>
          </cell>
        </row>
        <row r="584">
          <cell r="C584" t="str">
            <v>11,611</v>
          </cell>
          <cell r="D584" t="str">
            <v>Dirección General de Educación Tecnológica Industrial</v>
          </cell>
        </row>
        <row r="585">
          <cell r="C585" t="str">
            <v>11,613</v>
          </cell>
          <cell r="D585" t="str">
            <v>Dirección General de Centros de Formación para el Trabajo</v>
          </cell>
        </row>
        <row r="586">
          <cell r="C586" t="str">
            <v>11,614</v>
          </cell>
          <cell r="D586" t="str">
            <v>Dirección General de Educación Secundaria Técnica</v>
          </cell>
        </row>
        <row r="587">
          <cell r="C587" t="str">
            <v>11,615</v>
          </cell>
          <cell r="D587" t="str">
            <v>Dirección General de Educación en Ciencia y Tecnología del Mar</v>
          </cell>
        </row>
        <row r="588">
          <cell r="C588" t="str">
            <v>11,616</v>
          </cell>
          <cell r="D588" t="str">
            <v>Dirección General del Bachillerato</v>
          </cell>
        </row>
        <row r="589">
          <cell r="C589" t="str">
            <v>11,700</v>
          </cell>
          <cell r="D589" t="str">
            <v>Oficialía Mayor</v>
          </cell>
        </row>
        <row r="590">
          <cell r="C590" t="str">
            <v>11,710</v>
          </cell>
          <cell r="D590" t="str">
            <v>Dirección General de Administración Presupuestal y Recursos Financieros</v>
          </cell>
        </row>
        <row r="591">
          <cell r="C591" t="str">
            <v>11,711</v>
          </cell>
          <cell r="D591" t="str">
            <v>Dirección General de Personal</v>
          </cell>
        </row>
        <row r="592">
          <cell r="C592" t="str">
            <v>11,712</v>
          </cell>
          <cell r="D592" t="str">
            <v>Dirección General de Recursos Materiales y Servicios</v>
          </cell>
        </row>
        <row r="593">
          <cell r="C593" t="str">
            <v>11,713</v>
          </cell>
          <cell r="D593" t="str">
            <v>Dirección General de Tecnología de la Información</v>
          </cell>
        </row>
        <row r="594">
          <cell r="C594" t="str">
            <v>11,714</v>
          </cell>
          <cell r="D594" t="str">
            <v>Dirección General de Innovación, Calidad y Organización</v>
          </cell>
        </row>
        <row r="595">
          <cell r="C595" t="str">
            <v>12,E00</v>
          </cell>
          <cell r="D595" t="str">
            <v>Administración del Patrimonio de la Beneficencia Pública</v>
          </cell>
        </row>
        <row r="596">
          <cell r="C596" t="str">
            <v>12,I00</v>
          </cell>
          <cell r="D596" t="str">
            <v>Centro Nacional de la Transfusión Sanguínea</v>
          </cell>
        </row>
        <row r="597">
          <cell r="C597" t="str">
            <v>12,K00</v>
          </cell>
          <cell r="D597" t="str">
            <v>Centro Nacional para la Prevención y el Control del VIH/SIDA</v>
          </cell>
        </row>
        <row r="598">
          <cell r="C598" t="str">
            <v>12,L00</v>
          </cell>
          <cell r="D598" t="str">
            <v>Centro Nacional de Equidad de Género y Salud Reproductiva</v>
          </cell>
        </row>
        <row r="599">
          <cell r="C599" t="str">
            <v>12,M00</v>
          </cell>
          <cell r="D599" t="str">
            <v>Comisión Nacional de Arbitraje Médico</v>
          </cell>
        </row>
        <row r="600">
          <cell r="C600" t="str">
            <v>12,M7A</v>
          </cell>
          <cell r="D600" t="str">
            <v>Centro Regional de Alta Especialidad de Chiapas</v>
          </cell>
        </row>
        <row r="601">
          <cell r="C601" t="str">
            <v>12,M7F</v>
          </cell>
          <cell r="D601" t="str">
            <v>Instituto Nacional de Psiquiatría Ramón de la Fuente Muñiz</v>
          </cell>
        </row>
        <row r="602">
          <cell r="C602" t="str">
            <v>12,M7K</v>
          </cell>
          <cell r="D602" t="str">
            <v>Centros de Integración Juvenil, A.C.</v>
          </cell>
        </row>
        <row r="603">
          <cell r="C603" t="str">
            <v>12,NAW</v>
          </cell>
          <cell r="D603" t="str">
            <v>Hospital Juárez de México</v>
          </cell>
        </row>
        <row r="604">
          <cell r="C604" t="str">
            <v>12,NBB</v>
          </cell>
          <cell r="D604" t="str">
            <v>Hospital General "Dr. Manuel Gea González"</v>
          </cell>
        </row>
        <row r="605">
          <cell r="C605" t="str">
            <v>12,NBD</v>
          </cell>
          <cell r="D605" t="str">
            <v>Hospital General de México</v>
          </cell>
        </row>
        <row r="606">
          <cell r="C606" t="str">
            <v>12,NBG</v>
          </cell>
          <cell r="D606" t="str">
            <v>Hospital Infantil de México Federico Gómez</v>
          </cell>
        </row>
        <row r="607">
          <cell r="C607" t="str">
            <v>12,NBQ</v>
          </cell>
          <cell r="D607" t="str">
            <v>Hospital Regional de Alta Especialidad del Bajío</v>
          </cell>
        </row>
        <row r="608">
          <cell r="C608" t="str">
            <v>12,NBR</v>
          </cell>
          <cell r="D608" t="str">
            <v>Hospital Regional de Alta Especialidad de Oaxaca</v>
          </cell>
        </row>
        <row r="609">
          <cell r="C609" t="str">
            <v>12,NBS</v>
          </cell>
          <cell r="D609" t="str">
            <v>Hospital Regional de Alta Especialidad de la Península de Yucatán</v>
          </cell>
        </row>
        <row r="610">
          <cell r="C610" t="str">
            <v>12,NBV</v>
          </cell>
          <cell r="D610" t="str">
            <v>Instituto Nacional de Cancerología</v>
          </cell>
        </row>
        <row r="611">
          <cell r="C611" t="str">
            <v>12,NCA</v>
          </cell>
          <cell r="D611" t="str">
            <v>Instituto Nacional de Cardiología Ignacio Chávez</v>
          </cell>
        </row>
        <row r="612">
          <cell r="C612" t="str">
            <v>12,NCD</v>
          </cell>
          <cell r="D612" t="str">
            <v>Instituto Nacional de Enfermedades Respiratorias Ismael Cosío Villegas</v>
          </cell>
        </row>
        <row r="613">
          <cell r="C613" t="str">
            <v>12,NCG</v>
          </cell>
          <cell r="D613" t="str">
            <v>Instituto Nacional de Ciencias Médicas y Nutrición Salvador Zubirán</v>
          </cell>
        </row>
        <row r="614">
          <cell r="C614" t="str">
            <v>12,NCH</v>
          </cell>
          <cell r="D614" t="str">
            <v>Instituto Nacional de Medicina Genómica</v>
          </cell>
        </row>
        <row r="615">
          <cell r="C615" t="str">
            <v>12,NCK</v>
          </cell>
          <cell r="D615" t="str">
            <v>Instituto Nacional de Neurología y Neurocirugía Manuel Velasco Suárez</v>
          </cell>
        </row>
        <row r="616">
          <cell r="C616" t="str">
            <v>12,NCZ</v>
          </cell>
          <cell r="D616" t="str">
            <v>Instituto Nacional de Pediatría</v>
          </cell>
        </row>
        <row r="617">
          <cell r="C617" t="str">
            <v>12,NDE</v>
          </cell>
          <cell r="D617" t="str">
            <v>Instituto Nacional de Perinatología Isidro Espinosa de los Reyes</v>
          </cell>
        </row>
        <row r="618">
          <cell r="C618" t="str">
            <v>12,NDF</v>
          </cell>
          <cell r="D618" t="str">
            <v>Instituto Nacional de Rehabilitación</v>
          </cell>
        </row>
        <row r="619">
          <cell r="C619" t="str">
            <v>12,NDY</v>
          </cell>
          <cell r="D619" t="str">
            <v>Instituto Nacional de Salud Pública</v>
          </cell>
        </row>
        <row r="620">
          <cell r="C620" t="str">
            <v>12,NEF</v>
          </cell>
          <cell r="D620" t="str">
            <v>Laboratorios de Biológicos y Reactivos de México, S.A. de C.V.</v>
          </cell>
        </row>
        <row r="621">
          <cell r="C621" t="str">
            <v>12,NHK</v>
          </cell>
          <cell r="D621" t="str">
            <v>Sistema Nacional para el Desarrollo Integral de la Familia</v>
          </cell>
        </row>
        <row r="622">
          <cell r="C622" t="str">
            <v>12,N00</v>
          </cell>
          <cell r="D622" t="str">
            <v>Servicios de Atención Psiquiátrica</v>
          </cell>
        </row>
        <row r="623">
          <cell r="C623" t="str">
            <v>12,O00</v>
          </cell>
          <cell r="D623" t="str">
            <v>Centro Nacional de Vigilancia Epidemiológica y Control de Enfermedades</v>
          </cell>
        </row>
        <row r="624">
          <cell r="C624" t="str">
            <v>12,Q00</v>
          </cell>
          <cell r="D624" t="str">
            <v>Centro Nacional de Trasplantes</v>
          </cell>
        </row>
        <row r="625">
          <cell r="C625" t="str">
            <v>12,R00</v>
          </cell>
          <cell r="D625" t="str">
            <v>Centro Nacional para la Salud de la Infancia y la Adolescencia</v>
          </cell>
        </row>
        <row r="626">
          <cell r="C626" t="str">
            <v>12,S00</v>
          </cell>
          <cell r="D626" t="str">
            <v>Comisión Federal para la Protección contra Riesgos Sanitarios</v>
          </cell>
        </row>
        <row r="627">
          <cell r="C627" t="str">
            <v>12,T00</v>
          </cell>
          <cell r="D627" t="str">
            <v>Centro Nacional de Excelencia Tecnológica en Salud</v>
          </cell>
        </row>
        <row r="628">
          <cell r="C628" t="str">
            <v>12,U00</v>
          </cell>
          <cell r="D628" t="str">
            <v>Comisión Nacional de Protección Social en Salud</v>
          </cell>
        </row>
        <row r="629">
          <cell r="C629" t="str">
            <v>12,V00</v>
          </cell>
          <cell r="D629" t="str">
            <v>Comisión Nacional de Bioética</v>
          </cell>
        </row>
        <row r="630">
          <cell r="C630" t="str">
            <v>12,W00</v>
          </cell>
          <cell r="D630" t="str">
            <v>Instituto de Geriatría</v>
          </cell>
        </row>
        <row r="631">
          <cell r="C631" t="str">
            <v>12,100</v>
          </cell>
          <cell r="D631" t="str">
            <v>Secretaría</v>
          </cell>
        </row>
        <row r="632">
          <cell r="C632" t="str">
            <v>12,111</v>
          </cell>
          <cell r="D632" t="str">
            <v>Dirección General de Asuntos Jurídicos</v>
          </cell>
        </row>
        <row r="633">
          <cell r="C633" t="str">
            <v>12,112</v>
          </cell>
          <cell r="D633" t="str">
            <v>Dirección General de Comunicación Social</v>
          </cell>
        </row>
        <row r="634">
          <cell r="C634" t="str">
            <v>12,113</v>
          </cell>
          <cell r="D634" t="str">
            <v>Órgano Interno de Control</v>
          </cell>
        </row>
        <row r="635">
          <cell r="C635" t="str">
            <v>12,114</v>
          </cell>
          <cell r="D635" t="str">
            <v>Unidad de Análisis Económico</v>
          </cell>
        </row>
        <row r="636">
          <cell r="C636" t="str">
            <v>12,160</v>
          </cell>
          <cell r="D636" t="str">
            <v>Comisión Coordinadora de Institutos Nacionales de Salud y Hospitales de Alta Especialidad</v>
          </cell>
        </row>
        <row r="637">
          <cell r="C637" t="str">
            <v>12,170</v>
          </cell>
          <cell r="D637" t="str">
            <v>Unidad Coordinadora de Vinculación y Participación Social</v>
          </cell>
        </row>
        <row r="638">
          <cell r="C638" t="str">
            <v>12,171</v>
          </cell>
          <cell r="D638" t="str">
            <v>Secretariado Técnico del Consejo Nacional de Salud</v>
          </cell>
        </row>
        <row r="639">
          <cell r="C639" t="str">
            <v>12,172</v>
          </cell>
          <cell r="D639" t="str">
            <v>Dirección General de Relaciones Internacionales</v>
          </cell>
        </row>
        <row r="640">
          <cell r="C640" t="str">
            <v>12,300</v>
          </cell>
          <cell r="D640" t="str">
            <v>Subsecretaría de Prevención y Promoción de la Salud</v>
          </cell>
        </row>
        <row r="641">
          <cell r="C641" t="str">
            <v>12,310</v>
          </cell>
          <cell r="D641" t="str">
            <v>Dirección General de Promoción de la Salud</v>
          </cell>
        </row>
        <row r="642">
          <cell r="C642" t="str">
            <v>12,312</v>
          </cell>
          <cell r="D642" t="str">
            <v>Secretariado Técnico del Consejo Nacional Contra las Adicciones</v>
          </cell>
        </row>
        <row r="643">
          <cell r="C643" t="str">
            <v>12,313</v>
          </cell>
          <cell r="D643" t="str">
            <v>Secretariado Técnico del Consejo Nacional de Salud Mental</v>
          </cell>
        </row>
        <row r="644">
          <cell r="C644" t="str">
            <v>12,314</v>
          </cell>
          <cell r="D644" t="str">
            <v>Secretariado Técnico del Consejo Nacional para las Personas con Discapacidad</v>
          </cell>
        </row>
        <row r="645">
          <cell r="C645" t="str">
            <v>12,315</v>
          </cell>
          <cell r="D645" t="str">
            <v>Centro Nacional para la Prevención de Accidentes</v>
          </cell>
        </row>
        <row r="646">
          <cell r="C646" t="str">
            <v>12,500</v>
          </cell>
          <cell r="D646" t="str">
            <v>Subsecretaría de Administración y Finanzas (Oficialía Mayor)</v>
          </cell>
        </row>
        <row r="647">
          <cell r="C647" t="str">
            <v>12,510</v>
          </cell>
          <cell r="D647" t="str">
            <v>Dirección General de Programación, Organización y Presupuesto</v>
          </cell>
        </row>
        <row r="648">
          <cell r="C648" t="str">
            <v>12,511</v>
          </cell>
          <cell r="D648" t="str">
            <v>Dirección General de Tecnologías de la Información</v>
          </cell>
        </row>
        <row r="649">
          <cell r="C649" t="str">
            <v>12,512</v>
          </cell>
          <cell r="D649" t="str">
            <v>Dirección General de Recursos Materiales y Servicios Generales</v>
          </cell>
        </row>
        <row r="650">
          <cell r="C650" t="str">
            <v>12,513</v>
          </cell>
          <cell r="D650" t="str">
            <v>Dirección General de Recursos Humanos</v>
          </cell>
        </row>
        <row r="651">
          <cell r="C651" t="str">
            <v>12,514</v>
          </cell>
          <cell r="D651" t="str">
            <v>Dirección General de Desarrollo de la Infraestructura Física</v>
          </cell>
        </row>
        <row r="652">
          <cell r="C652" t="str">
            <v>12,600</v>
          </cell>
          <cell r="D652" t="str">
            <v>Subsecretaría de Innovación y Calidad</v>
          </cell>
        </row>
        <row r="653">
          <cell r="C653" t="str">
            <v>12,610</v>
          </cell>
          <cell r="D653" t="str">
            <v>Dirección General de Calidad y Educación en Salud</v>
          </cell>
        </row>
        <row r="654">
          <cell r="C654" t="str">
            <v>12,611</v>
          </cell>
          <cell r="D654" t="str">
            <v>Dirección General de Planeación y Desarrollo en Salud</v>
          </cell>
        </row>
        <row r="655">
          <cell r="C655" t="str">
            <v>12,613</v>
          </cell>
          <cell r="D655" t="str">
            <v>Dirección General de Información en Salud</v>
          </cell>
        </row>
        <row r="656">
          <cell r="C656" t="str">
            <v>12,614</v>
          </cell>
          <cell r="D656" t="str">
            <v>Dirección General de Evaluación del Desempeño</v>
          </cell>
        </row>
        <row r="657">
          <cell r="C657" t="str">
            <v>13,100</v>
          </cell>
          <cell r="D657" t="str">
            <v>Secretaría</v>
          </cell>
        </row>
        <row r="658">
          <cell r="C658" t="str">
            <v>13,110</v>
          </cell>
          <cell r="D658" t="str">
            <v>Inspección y Contraloría General de Marina</v>
          </cell>
        </row>
        <row r="659">
          <cell r="C659" t="str">
            <v>13,111</v>
          </cell>
          <cell r="D659" t="str">
            <v>Junta de Almirantes</v>
          </cell>
        </row>
        <row r="660">
          <cell r="C660" t="str">
            <v>13,112</v>
          </cell>
          <cell r="D660" t="str">
            <v>Junta Naval</v>
          </cell>
        </row>
        <row r="661">
          <cell r="C661" t="str">
            <v>13,113</v>
          </cell>
          <cell r="D661" t="str">
            <v>Estado Mayor General de la Armada</v>
          </cell>
        </row>
        <row r="662">
          <cell r="C662" t="str">
            <v>13,115</v>
          </cell>
          <cell r="D662" t="str">
            <v>Fuerzas, Regiones, Zonas y Sectores Navales</v>
          </cell>
        </row>
        <row r="663">
          <cell r="C663" t="str">
            <v>13,117</v>
          </cell>
          <cell r="D663" t="str">
            <v>Unidad Jurídica</v>
          </cell>
        </row>
        <row r="664">
          <cell r="C664" t="str">
            <v>13,122</v>
          </cell>
          <cell r="D664" t="str">
            <v>Unidad de Planeación Estratégica</v>
          </cell>
        </row>
        <row r="665">
          <cell r="C665" t="str">
            <v>13,200</v>
          </cell>
          <cell r="D665" t="str">
            <v>Subsecretaría</v>
          </cell>
        </row>
        <row r="666">
          <cell r="C666" t="str">
            <v>13,211</v>
          </cell>
          <cell r="D666" t="str">
            <v>Dirección General de Construcciones Navales</v>
          </cell>
        </row>
        <row r="667">
          <cell r="C667" t="str">
            <v>13,212</v>
          </cell>
          <cell r="D667" t="str">
            <v>Dirección General de Investigación y Desarrollo</v>
          </cell>
        </row>
        <row r="668">
          <cell r="C668" t="str">
            <v>13,216</v>
          </cell>
          <cell r="D668" t="str">
            <v>Dirección General de Servicios</v>
          </cell>
        </row>
        <row r="669">
          <cell r="C669" t="str">
            <v>13,300</v>
          </cell>
          <cell r="D669" t="str">
            <v>Oficialía Mayor</v>
          </cell>
        </row>
        <row r="670">
          <cell r="C670" t="str">
            <v>13,311</v>
          </cell>
          <cell r="D670" t="str">
            <v>Dirección General de Recursos Humanos</v>
          </cell>
        </row>
        <row r="671">
          <cell r="C671" t="str">
            <v>13,312</v>
          </cell>
          <cell r="D671" t="str">
            <v>Dirección General de Administración y Finanzas</v>
          </cell>
        </row>
        <row r="672">
          <cell r="C672" t="str">
            <v>14,A00</v>
          </cell>
          <cell r="D672" t="str">
            <v>Procuraduría Federal de la Defensa del Trabajo</v>
          </cell>
        </row>
        <row r="673">
          <cell r="C673" t="str">
            <v>14,B00</v>
          </cell>
          <cell r="D673" t="str">
            <v>Comité Nacional Mixto de Protección al Salario</v>
          </cell>
        </row>
        <row r="674">
          <cell r="C674" t="str">
            <v>14,PBJ</v>
          </cell>
          <cell r="D674" t="str">
            <v>Comisión Nacional de los Salarios Mínimos</v>
          </cell>
        </row>
        <row r="675">
          <cell r="C675" t="str">
            <v>14,PDC</v>
          </cell>
          <cell r="D675" t="str">
            <v>Fondo de Fomento y Garantía para el Consumo de los Trabajadores (en proceso de desincorporación)</v>
          </cell>
        </row>
        <row r="676">
          <cell r="C676" t="str">
            <v>14,P7R</v>
          </cell>
          <cell r="D676" t="str">
            <v>Instituto del Fondo Nacional para el Consumo de los Trabajadores</v>
          </cell>
        </row>
        <row r="677">
          <cell r="C677" t="str">
            <v>14,100</v>
          </cell>
          <cell r="D677" t="str">
            <v>Secretaría</v>
          </cell>
        </row>
        <row r="678">
          <cell r="C678" t="str">
            <v>14,110</v>
          </cell>
          <cell r="D678" t="str">
            <v>Junta Federal de Conciliación y Arbitraje</v>
          </cell>
        </row>
        <row r="679">
          <cell r="C679" t="str">
            <v>14,111</v>
          </cell>
          <cell r="D679" t="str">
            <v>Dirección General de Comunicación Social</v>
          </cell>
        </row>
        <row r="680">
          <cell r="C680" t="str">
            <v>14,112</v>
          </cell>
          <cell r="D680" t="str">
            <v>Unidad de Delegaciones Federales del Trabajo</v>
          </cell>
        </row>
        <row r="681">
          <cell r="C681" t="str">
            <v>14,114</v>
          </cell>
          <cell r="D681" t="str">
            <v>Unidad de Asuntos Internacionales</v>
          </cell>
        </row>
        <row r="682">
          <cell r="C682" t="str">
            <v>14,115</v>
          </cell>
          <cell r="D682" t="str">
            <v>Órgano Interno de Control</v>
          </cell>
        </row>
        <row r="683">
          <cell r="C683" t="str">
            <v>14,116</v>
          </cell>
          <cell r="D683" t="str">
            <v>Dirección General de Planeación, Evaluación y Política Sectorial</v>
          </cell>
        </row>
        <row r="684">
          <cell r="C684" t="str">
            <v>14,121</v>
          </cell>
          <cell r="D684" t="str">
            <v>Delegación Federal del Trabajo en Aguascalientes</v>
          </cell>
        </row>
        <row r="685">
          <cell r="C685" t="str">
            <v>14,122</v>
          </cell>
          <cell r="D685" t="str">
            <v>Delegación Federal del Trabajo en Baja California</v>
          </cell>
        </row>
        <row r="686">
          <cell r="C686" t="str">
            <v>14,123</v>
          </cell>
          <cell r="D686" t="str">
            <v>Delegación Federal del Trabajo en Baja California Sur</v>
          </cell>
        </row>
        <row r="687">
          <cell r="C687" t="str">
            <v>14,124</v>
          </cell>
          <cell r="D687" t="str">
            <v>Delegación Federal del Trabajo en Campeche</v>
          </cell>
        </row>
        <row r="688">
          <cell r="C688" t="str">
            <v>14,125</v>
          </cell>
          <cell r="D688" t="str">
            <v>Delegación Federal del Trabajo en Coahuila</v>
          </cell>
        </row>
        <row r="689">
          <cell r="C689" t="str">
            <v>14,126</v>
          </cell>
          <cell r="D689" t="str">
            <v>Delegación Federal del Trabajo en Colima</v>
          </cell>
        </row>
        <row r="690">
          <cell r="C690" t="str">
            <v>14,127</v>
          </cell>
          <cell r="D690" t="str">
            <v>Delegación Federal del Trabajo en Chiapas</v>
          </cell>
        </row>
        <row r="691">
          <cell r="C691" t="str">
            <v>14,128</v>
          </cell>
          <cell r="D691" t="str">
            <v>Delegación Federal del Trabajo en Chihuahua</v>
          </cell>
        </row>
        <row r="692">
          <cell r="C692" t="str">
            <v>14,130</v>
          </cell>
          <cell r="D692" t="str">
            <v>Delegación Federal del Trabajo en Durango</v>
          </cell>
        </row>
        <row r="693">
          <cell r="C693" t="str">
            <v>14,131</v>
          </cell>
          <cell r="D693" t="str">
            <v>Delegación Federal del Trabajo en Guanajuato</v>
          </cell>
        </row>
        <row r="694">
          <cell r="C694" t="str">
            <v>14,132</v>
          </cell>
          <cell r="D694" t="str">
            <v>Delegación Federal del Trabajo en Guerrero</v>
          </cell>
        </row>
        <row r="695">
          <cell r="C695" t="str">
            <v>14,133</v>
          </cell>
          <cell r="D695" t="str">
            <v>Delegación Federal del Trabajo en Hidalgo</v>
          </cell>
        </row>
        <row r="696">
          <cell r="C696" t="str">
            <v>14,134</v>
          </cell>
          <cell r="D696" t="str">
            <v>Delegación Federal del Trabajo en Jalisco</v>
          </cell>
        </row>
        <row r="697">
          <cell r="C697" t="str">
            <v>14,135</v>
          </cell>
          <cell r="D697" t="str">
            <v>Delegación Federal del Trabajo en México</v>
          </cell>
        </row>
        <row r="698">
          <cell r="C698" t="str">
            <v>14,136</v>
          </cell>
          <cell r="D698" t="str">
            <v>Delegación Federal del Trabajo en Michoacán</v>
          </cell>
        </row>
        <row r="699">
          <cell r="C699" t="str">
            <v>14,137</v>
          </cell>
          <cell r="D699" t="str">
            <v>Delegación Federal del Trabajo en Morelos</v>
          </cell>
        </row>
        <row r="700">
          <cell r="C700" t="str">
            <v>14,138</v>
          </cell>
          <cell r="D700" t="str">
            <v>Delegación Federal del Trabajo en Nayarit</v>
          </cell>
        </row>
        <row r="701">
          <cell r="C701" t="str">
            <v>14,139</v>
          </cell>
          <cell r="D701" t="str">
            <v>Delegación Federal del Trabajo en Nuevo León</v>
          </cell>
        </row>
        <row r="702">
          <cell r="C702" t="str">
            <v>14,140</v>
          </cell>
          <cell r="D702" t="str">
            <v>Delegación Federal del Trabajo en Oaxaca</v>
          </cell>
        </row>
        <row r="703">
          <cell r="C703" t="str">
            <v>14,141</v>
          </cell>
          <cell r="D703" t="str">
            <v>Delegación Federal del Trabajo en Puebla</v>
          </cell>
        </row>
        <row r="704">
          <cell r="C704" t="str">
            <v>14,142</v>
          </cell>
          <cell r="D704" t="str">
            <v>Delegación Federal del Trabajo en Querétaro</v>
          </cell>
        </row>
        <row r="705">
          <cell r="C705" t="str">
            <v>14,143</v>
          </cell>
          <cell r="D705" t="str">
            <v>Delegación Federal del Trabajo en Quintana Roo</v>
          </cell>
        </row>
        <row r="706">
          <cell r="C706" t="str">
            <v>14,144</v>
          </cell>
          <cell r="D706" t="str">
            <v>Delegación Federal del Trabajo en San Luis Potosí</v>
          </cell>
        </row>
        <row r="707">
          <cell r="C707" t="str">
            <v>14,145</v>
          </cell>
          <cell r="D707" t="str">
            <v>Delegación Federal del Trabajo en Sinaloa</v>
          </cell>
        </row>
        <row r="708">
          <cell r="C708" t="str">
            <v>14,146</v>
          </cell>
          <cell r="D708" t="str">
            <v>Delegación Federal del Trabajo en Sonora</v>
          </cell>
        </row>
        <row r="709">
          <cell r="C709" t="str">
            <v>14,147</v>
          </cell>
          <cell r="D709" t="str">
            <v>Delegación Federal del Trabajo en Tabasco</v>
          </cell>
        </row>
        <row r="710">
          <cell r="C710" t="str">
            <v>14,148</v>
          </cell>
          <cell r="D710" t="str">
            <v>Delegación Federal del Trabajo en Tamaulipas</v>
          </cell>
        </row>
        <row r="711">
          <cell r="C711" t="str">
            <v>14,149</v>
          </cell>
          <cell r="D711" t="str">
            <v>Delegación Federal del Trabajo en Tlaxcala</v>
          </cell>
        </row>
        <row r="712">
          <cell r="C712" t="str">
            <v>14,150</v>
          </cell>
          <cell r="D712" t="str">
            <v>Delegación Federal del Trabajo en Veracruz</v>
          </cell>
        </row>
        <row r="713">
          <cell r="C713" t="str">
            <v>14,151</v>
          </cell>
          <cell r="D713" t="str">
            <v>Delegación Federal del Trabajo en Yucatán</v>
          </cell>
        </row>
        <row r="714">
          <cell r="C714" t="str">
            <v>14,152</v>
          </cell>
          <cell r="D714" t="str">
            <v>Delegación Federal del Trabajo en Zacatecas</v>
          </cell>
        </row>
        <row r="715">
          <cell r="C715" t="str">
            <v>14,153</v>
          </cell>
          <cell r="D715" t="str">
            <v>Delegación Federal del Trabajo en el Distrito Federal</v>
          </cell>
        </row>
        <row r="716">
          <cell r="C716" t="str">
            <v>14,200</v>
          </cell>
          <cell r="D716" t="str">
            <v>Subsecretaría del Trabajo</v>
          </cell>
        </row>
        <row r="717">
          <cell r="C717" t="str">
            <v>14,210</v>
          </cell>
          <cell r="D717" t="str">
            <v>Dirección General de Inspección Federal del Trabajo</v>
          </cell>
        </row>
        <row r="718">
          <cell r="C718" t="str">
            <v>14,211</v>
          </cell>
          <cell r="D718" t="str">
            <v>Dirección General de Registro de Asociaciones</v>
          </cell>
        </row>
        <row r="719">
          <cell r="C719" t="str">
            <v>14,212</v>
          </cell>
          <cell r="D719" t="str">
            <v>Dirección General de Asuntos Jurídicos</v>
          </cell>
        </row>
        <row r="720">
          <cell r="C720" t="str">
            <v>14,213</v>
          </cell>
          <cell r="D720" t="str">
            <v>Dirección General de Seguridad y Salud en el Trabajo</v>
          </cell>
        </row>
        <row r="721">
          <cell r="C721" t="str">
            <v>14,214</v>
          </cell>
          <cell r="D721" t="str">
            <v>Unidad de Funcionarios Conciliadores</v>
          </cell>
        </row>
        <row r="722">
          <cell r="C722" t="str">
            <v>14,300</v>
          </cell>
          <cell r="D722" t="str">
            <v>Subsecretaría de Empleo y Productividad Laboral</v>
          </cell>
        </row>
        <row r="723">
          <cell r="C723" t="str">
            <v>14,310</v>
          </cell>
          <cell r="D723" t="str">
            <v>Coordinación General del Servicio Nacional de Empleo</v>
          </cell>
        </row>
        <row r="724">
          <cell r="C724" t="str">
            <v>14,311</v>
          </cell>
          <cell r="D724" t="str">
            <v>Dirección General de Productividad Laboral</v>
          </cell>
        </row>
        <row r="725">
          <cell r="C725" t="str">
            <v>14,312</v>
          </cell>
          <cell r="D725" t="str">
            <v>Dirección General de Investigación y Estadísticas del Trabajo</v>
          </cell>
        </row>
        <row r="726">
          <cell r="C726" t="str">
            <v>14,313</v>
          </cell>
          <cell r="D726" t="str">
            <v>Dirección General de Fomento de la Empleabilidad</v>
          </cell>
        </row>
        <row r="727">
          <cell r="C727" t="str">
            <v>14,400</v>
          </cell>
          <cell r="D727" t="str">
            <v>Subsecretario de Inclusión Laboral</v>
          </cell>
        </row>
        <row r="728">
          <cell r="C728" t="str">
            <v>14,410</v>
          </cell>
          <cell r="D728" t="str">
            <v>Dirección General para la Igualdad Laboral</v>
          </cell>
        </row>
        <row r="729">
          <cell r="C729" t="str">
            <v>14,411</v>
          </cell>
          <cell r="D729" t="str">
            <v>Dirección General de Capacitación</v>
          </cell>
        </row>
        <row r="730">
          <cell r="C730" t="str">
            <v>14,412</v>
          </cell>
          <cell r="D730" t="str">
            <v>Dirección General para la Innovación Laboral</v>
          </cell>
        </row>
        <row r="731">
          <cell r="C731" t="str">
            <v>14,500</v>
          </cell>
          <cell r="D731" t="str">
            <v>Oficialía Mayor</v>
          </cell>
        </row>
        <row r="732">
          <cell r="C732" t="str">
            <v>14,510</v>
          </cell>
          <cell r="D732" t="str">
            <v>Dirección General de Recursos Humanos</v>
          </cell>
        </row>
        <row r="733">
          <cell r="C733" t="str">
            <v>14,511</v>
          </cell>
          <cell r="D733" t="str">
            <v>Dirección General de Programación y Presupuesto</v>
          </cell>
        </row>
        <row r="734">
          <cell r="C734" t="str">
            <v>14,512</v>
          </cell>
          <cell r="D734" t="str">
            <v>Dirección General de Recursos Materiales y Servicios Generales</v>
          </cell>
        </row>
        <row r="735">
          <cell r="C735" t="str">
            <v>14,513</v>
          </cell>
          <cell r="D735" t="str">
            <v>Dirección General de Tecnologías de la Información</v>
          </cell>
        </row>
        <row r="736">
          <cell r="C736" t="str">
            <v>15,B00</v>
          </cell>
          <cell r="D736" t="str">
            <v>Registro Agrario Nacional</v>
          </cell>
        </row>
        <row r="737">
          <cell r="C737" t="str">
            <v>15,QEU</v>
          </cell>
          <cell r="D737" t="str">
            <v>Fideicomiso Fondo Nacional de Fomento Ejidal</v>
          </cell>
        </row>
        <row r="738">
          <cell r="C738" t="str">
            <v>15,QEZ</v>
          </cell>
          <cell r="D738" t="str">
            <v>Procuraduría Agraria</v>
          </cell>
        </row>
        <row r="739">
          <cell r="C739" t="str">
            <v>15,100</v>
          </cell>
          <cell r="D739" t="str">
            <v>Secretaría</v>
          </cell>
        </row>
        <row r="740">
          <cell r="C740" t="str">
            <v>15,110</v>
          </cell>
          <cell r="D740" t="str">
            <v>Jefatura de Unidad de Asuntos Jurídicos</v>
          </cell>
        </row>
        <row r="741">
          <cell r="C741" t="str">
            <v>15,111</v>
          </cell>
          <cell r="D741" t="str">
            <v>Dirección General de Comunicación Social</v>
          </cell>
        </row>
        <row r="742">
          <cell r="C742" t="str">
            <v>15,112</v>
          </cell>
          <cell r="D742" t="str">
            <v>Órgano Interno de Control</v>
          </cell>
        </row>
        <row r="743">
          <cell r="C743" t="str">
            <v>15,120</v>
          </cell>
          <cell r="D743" t="str">
            <v>Dirección General de Coordinación de Delegaciones</v>
          </cell>
        </row>
        <row r="744">
          <cell r="C744" t="str">
            <v>15,121</v>
          </cell>
          <cell r="D744" t="str">
            <v>Delegación Estatal en Aguascalientes</v>
          </cell>
        </row>
        <row r="745">
          <cell r="C745" t="str">
            <v>15,122</v>
          </cell>
          <cell r="D745" t="str">
            <v>Delegación Estatal en Baja California</v>
          </cell>
        </row>
        <row r="746">
          <cell r="C746" t="str">
            <v>15,123</v>
          </cell>
          <cell r="D746" t="str">
            <v>Delegación Estatal en Baja California Sur</v>
          </cell>
        </row>
        <row r="747">
          <cell r="C747" t="str">
            <v>15,124</v>
          </cell>
          <cell r="D747" t="str">
            <v>Delegación Estatal en Campeche</v>
          </cell>
        </row>
        <row r="748">
          <cell r="C748" t="str">
            <v>15,125</v>
          </cell>
          <cell r="D748" t="str">
            <v>Delegación Estatal en Coahuila</v>
          </cell>
        </row>
        <row r="749">
          <cell r="C749" t="str">
            <v>15,126</v>
          </cell>
          <cell r="D749" t="str">
            <v>Delegación Estatal en Colima</v>
          </cell>
        </row>
        <row r="750">
          <cell r="C750" t="str">
            <v>15,127</v>
          </cell>
          <cell r="D750" t="str">
            <v>Delegación Estatal en Chiapas</v>
          </cell>
        </row>
        <row r="751">
          <cell r="C751" t="str">
            <v>15,128</v>
          </cell>
          <cell r="D751" t="str">
            <v>Delegación Estatal en Chihuahua</v>
          </cell>
        </row>
        <row r="752">
          <cell r="C752" t="str">
            <v>15,129</v>
          </cell>
          <cell r="D752" t="str">
            <v>Delegación Estatal en el Distrito Federal</v>
          </cell>
        </row>
        <row r="753">
          <cell r="C753" t="str">
            <v>15,130</v>
          </cell>
          <cell r="D753" t="str">
            <v>Delegación Estatal en Durango</v>
          </cell>
        </row>
        <row r="754">
          <cell r="C754" t="str">
            <v>15,131</v>
          </cell>
          <cell r="D754" t="str">
            <v>Delegación Estatal en Guanajuato</v>
          </cell>
        </row>
        <row r="755">
          <cell r="C755" t="str">
            <v>15,132</v>
          </cell>
          <cell r="D755" t="str">
            <v>Delegación Estatal en Guerrero</v>
          </cell>
        </row>
        <row r="756">
          <cell r="C756" t="str">
            <v>15,133</v>
          </cell>
          <cell r="D756" t="str">
            <v>Delegación Estatal en Hidalgo</v>
          </cell>
        </row>
        <row r="757">
          <cell r="C757" t="str">
            <v>15,134</v>
          </cell>
          <cell r="D757" t="str">
            <v>Delegación Estatal en Jalisco</v>
          </cell>
        </row>
        <row r="758">
          <cell r="C758" t="str">
            <v>15,135</v>
          </cell>
          <cell r="D758" t="str">
            <v>Delegación Estatal en México</v>
          </cell>
        </row>
        <row r="759">
          <cell r="C759" t="str">
            <v>15,136</v>
          </cell>
          <cell r="D759" t="str">
            <v>Delegación Estatal en Michoacán</v>
          </cell>
        </row>
        <row r="760">
          <cell r="C760" t="str">
            <v>15,137</v>
          </cell>
          <cell r="D760" t="str">
            <v>Delegación Estatal en Morelos</v>
          </cell>
        </row>
        <row r="761">
          <cell r="C761" t="str">
            <v>15,138</v>
          </cell>
          <cell r="D761" t="str">
            <v>Delegación Estatal en Nayarit</v>
          </cell>
        </row>
        <row r="762">
          <cell r="C762" t="str">
            <v>15,139</v>
          </cell>
          <cell r="D762" t="str">
            <v>Delegación Estatal en Nuevo León</v>
          </cell>
        </row>
        <row r="763">
          <cell r="C763" t="str">
            <v>15,140</v>
          </cell>
          <cell r="D763" t="str">
            <v>Delegación Estatal en Oaxaca</v>
          </cell>
        </row>
        <row r="764">
          <cell r="C764" t="str">
            <v>15,141</v>
          </cell>
          <cell r="D764" t="str">
            <v>Delegación Estatal en Puebla</v>
          </cell>
        </row>
        <row r="765">
          <cell r="C765" t="str">
            <v>15,142</v>
          </cell>
          <cell r="D765" t="str">
            <v>Delegación Estatal en Querétaro</v>
          </cell>
        </row>
        <row r="766">
          <cell r="C766" t="str">
            <v>15,143</v>
          </cell>
          <cell r="D766" t="str">
            <v>Delegación Estatal en Quintana Roo</v>
          </cell>
        </row>
        <row r="767">
          <cell r="C767" t="str">
            <v>15,144</v>
          </cell>
          <cell r="D767" t="str">
            <v>Delegación Estatal en San Luis Potosí</v>
          </cell>
        </row>
        <row r="768">
          <cell r="C768" t="str">
            <v>15,145</v>
          </cell>
          <cell r="D768" t="str">
            <v>Delegación Estatal en Sinaloa</v>
          </cell>
        </row>
        <row r="769">
          <cell r="C769" t="str">
            <v>15,146</v>
          </cell>
          <cell r="D769" t="str">
            <v>Delegación Estatal en Sonora</v>
          </cell>
        </row>
        <row r="770">
          <cell r="C770" t="str">
            <v>15,147</v>
          </cell>
          <cell r="D770" t="str">
            <v>Delegación Estatal en Tabasco</v>
          </cell>
        </row>
        <row r="771">
          <cell r="C771" t="str">
            <v>15,148</v>
          </cell>
          <cell r="D771" t="str">
            <v>Delegación Estatal en Tamaulipas</v>
          </cell>
        </row>
        <row r="772">
          <cell r="C772" t="str">
            <v>15,149</v>
          </cell>
          <cell r="D772" t="str">
            <v>Delegación Estatal en Tlaxcala</v>
          </cell>
        </row>
        <row r="773">
          <cell r="C773" t="str">
            <v>15,150</v>
          </cell>
          <cell r="D773" t="str">
            <v>Delegación Estatal en Veracruz</v>
          </cell>
        </row>
        <row r="774">
          <cell r="C774" t="str">
            <v>15,151</v>
          </cell>
          <cell r="D774" t="str">
            <v>Delegación Estatal en Yucatán</v>
          </cell>
        </row>
        <row r="775">
          <cell r="C775" t="str">
            <v>15,152</v>
          </cell>
          <cell r="D775" t="str">
            <v>Delegación Estatal en Zacatecas</v>
          </cell>
        </row>
        <row r="776">
          <cell r="C776" t="str">
            <v>15,200</v>
          </cell>
          <cell r="D776" t="str">
            <v>Subsecretaría de Ordenamiento de la Propiedad Rural</v>
          </cell>
        </row>
        <row r="777">
          <cell r="C777" t="str">
            <v>15,210</v>
          </cell>
          <cell r="D777" t="str">
            <v>Dirección General de Ordenamiento y Regularización</v>
          </cell>
        </row>
        <row r="778">
          <cell r="C778" t="str">
            <v>15,211</v>
          </cell>
          <cell r="D778" t="str">
            <v>Dirección General de Concertación Agraria</v>
          </cell>
        </row>
        <row r="779">
          <cell r="C779" t="str">
            <v>15,212</v>
          </cell>
          <cell r="D779" t="str">
            <v>Dirección General Técnica Operativa</v>
          </cell>
        </row>
        <row r="780">
          <cell r="C780" t="str">
            <v>15,300</v>
          </cell>
          <cell r="D780" t="str">
            <v>Subsecretaría de Política Sectorial</v>
          </cell>
        </row>
        <row r="781">
          <cell r="C781" t="str">
            <v>15,310</v>
          </cell>
          <cell r="D781" t="str">
            <v>Dirección General de Coordinación</v>
          </cell>
        </row>
        <row r="782">
          <cell r="C782" t="str">
            <v>15,311</v>
          </cell>
          <cell r="D782" t="str">
            <v>Dirección General de Política y Planeación Agraria</v>
          </cell>
        </row>
        <row r="783">
          <cell r="C783" t="str">
            <v>15,400</v>
          </cell>
          <cell r="D783" t="str">
            <v>Oficialía Mayor</v>
          </cell>
        </row>
        <row r="784">
          <cell r="C784" t="str">
            <v>15,410</v>
          </cell>
          <cell r="D784" t="str">
            <v>Dirección General de Administración</v>
          </cell>
        </row>
        <row r="785">
          <cell r="C785" t="str">
            <v>15,411</v>
          </cell>
          <cell r="D785" t="str">
            <v>Dirección General de Tecnologías de la Información</v>
          </cell>
        </row>
        <row r="786">
          <cell r="C786" t="str">
            <v>16,B00</v>
          </cell>
          <cell r="D786" t="str">
            <v>Comisión Nacional del Agua</v>
          </cell>
        </row>
        <row r="787">
          <cell r="C787" t="str">
            <v>16,B01</v>
          </cell>
          <cell r="D787" t="str">
            <v>Dirección General</v>
          </cell>
        </row>
        <row r="788">
          <cell r="C788" t="str">
            <v>16,B02</v>
          </cell>
          <cell r="D788" t="str">
            <v>Subdirección General de Administración del Agua</v>
          </cell>
        </row>
        <row r="789">
          <cell r="C789" t="str">
            <v>16,B03</v>
          </cell>
          <cell r="D789" t="str">
            <v>Subdirección General de Administración</v>
          </cell>
        </row>
        <row r="790">
          <cell r="C790" t="str">
            <v>16,B04</v>
          </cell>
          <cell r="D790" t="str">
            <v>Subdirección General de Agua Potable, Drenaje y Saneamiento</v>
          </cell>
        </row>
        <row r="791">
          <cell r="C791" t="str">
            <v>16,B05</v>
          </cell>
          <cell r="D791" t="str">
            <v>Subdirección General de Infraestructura Hidroagrícola</v>
          </cell>
        </row>
        <row r="792">
          <cell r="C792" t="str">
            <v>16,B06</v>
          </cell>
          <cell r="D792" t="str">
            <v>Subdirección General de Programación</v>
          </cell>
        </row>
        <row r="793">
          <cell r="C793" t="str">
            <v>16,B07</v>
          </cell>
          <cell r="D793" t="str">
            <v>Subdirección General Jurídica</v>
          </cell>
        </row>
        <row r="794">
          <cell r="C794" t="str">
            <v>16,B08</v>
          </cell>
          <cell r="D794" t="str">
            <v>Subdirección General Técnica</v>
          </cell>
        </row>
        <row r="795">
          <cell r="C795" t="str">
            <v>16,B09</v>
          </cell>
          <cell r="D795" t="str">
            <v>Coordinación General de Atención de Emergencias y Consejos de Cuenca</v>
          </cell>
        </row>
        <row r="796">
          <cell r="C796" t="str">
            <v>16,B10</v>
          </cell>
          <cell r="D796" t="str">
            <v>Coordinación General de Atención Institucional, Comunicación y Cultura del Agua</v>
          </cell>
        </row>
        <row r="797">
          <cell r="C797" t="str">
            <v>16,B11</v>
          </cell>
          <cell r="D797" t="str">
            <v>Coordinación General de Revisión y Liquidación Fiscal</v>
          </cell>
        </row>
        <row r="798">
          <cell r="C798" t="str">
            <v>16,B12</v>
          </cell>
          <cell r="D798" t="str">
            <v>Coordinación General del Servicio Meteorológico Nacional</v>
          </cell>
        </row>
        <row r="799">
          <cell r="C799" t="str">
            <v>16,B13</v>
          </cell>
          <cell r="D799" t="str">
            <v>Órgano Interno de Control</v>
          </cell>
        </row>
        <row r="800">
          <cell r="C800" t="str">
            <v>16,B20</v>
          </cell>
          <cell r="D800" t="str">
            <v>Organismo de Cuenca Aguas del Valle de México</v>
          </cell>
        </row>
        <row r="801">
          <cell r="C801" t="str">
            <v>16,B21</v>
          </cell>
          <cell r="D801" t="str">
            <v>Organismo de Cuenca Balsas</v>
          </cell>
        </row>
        <row r="802">
          <cell r="C802" t="str">
            <v>16,B22</v>
          </cell>
          <cell r="D802" t="str">
            <v>Organismo de Cuenca Cuencas Centrales del Norte</v>
          </cell>
        </row>
        <row r="803">
          <cell r="C803" t="str">
            <v>16,B23</v>
          </cell>
          <cell r="D803" t="str">
            <v>Organismo de Cuenca Frontera Sur</v>
          </cell>
        </row>
        <row r="804">
          <cell r="C804" t="str">
            <v>16,B24</v>
          </cell>
          <cell r="D804" t="str">
            <v>Organismo de Cuenca Golfo Centro</v>
          </cell>
        </row>
        <row r="805">
          <cell r="C805" t="str">
            <v>16,B25</v>
          </cell>
          <cell r="D805" t="str">
            <v>Organismo de Cuenca Golfo Norte</v>
          </cell>
        </row>
        <row r="806">
          <cell r="C806" t="str">
            <v>16,B26</v>
          </cell>
          <cell r="D806" t="str">
            <v>Organismo de Cuenca Lerma Santiago Pacífico</v>
          </cell>
        </row>
        <row r="807">
          <cell r="C807" t="str">
            <v>16,B27</v>
          </cell>
          <cell r="D807" t="str">
            <v>Organismo de Cuenca Noroeste</v>
          </cell>
        </row>
        <row r="808">
          <cell r="C808" t="str">
            <v>16,B28</v>
          </cell>
          <cell r="D808" t="str">
            <v>Organismo de Cuenca Pacífico Norte</v>
          </cell>
        </row>
        <row r="809">
          <cell r="C809" t="str">
            <v>16,B29</v>
          </cell>
          <cell r="D809" t="str">
            <v>Organismo de Cuenca Pacífico Sur</v>
          </cell>
        </row>
        <row r="810">
          <cell r="C810" t="str">
            <v>16,B30</v>
          </cell>
          <cell r="D810" t="str">
            <v>Organismo de Cuenca Península de Baja California</v>
          </cell>
        </row>
        <row r="811">
          <cell r="C811" t="str">
            <v>16,B31</v>
          </cell>
          <cell r="D811" t="str">
            <v>Organismo de Cuenca Península de Yucatán</v>
          </cell>
        </row>
        <row r="812">
          <cell r="C812" t="str">
            <v>16,B32</v>
          </cell>
          <cell r="D812" t="str">
            <v>Organismo de Cuenca Río Bravo</v>
          </cell>
        </row>
        <row r="813">
          <cell r="C813" t="str">
            <v>16,B40</v>
          </cell>
          <cell r="D813" t="str">
            <v>Dirección Local Aguascalientes</v>
          </cell>
        </row>
        <row r="814">
          <cell r="C814" t="str">
            <v>16,B41</v>
          </cell>
          <cell r="D814" t="str">
            <v>Dirección Local Baja California Sur</v>
          </cell>
        </row>
        <row r="815">
          <cell r="C815" t="str">
            <v>16,B42</v>
          </cell>
          <cell r="D815" t="str">
            <v>Dirección Local Campeche</v>
          </cell>
        </row>
        <row r="816">
          <cell r="C816" t="str">
            <v>16,B43</v>
          </cell>
          <cell r="D816" t="str">
            <v>Dirección Local Chihuahua</v>
          </cell>
        </row>
        <row r="817">
          <cell r="C817" t="str">
            <v>16,B44</v>
          </cell>
          <cell r="D817" t="str">
            <v>Dirección Local Coahuila</v>
          </cell>
        </row>
        <row r="818">
          <cell r="C818" t="str">
            <v>16,B45</v>
          </cell>
          <cell r="D818" t="str">
            <v>Dirección Local Colima</v>
          </cell>
        </row>
        <row r="819">
          <cell r="C819" t="str">
            <v>16,B46</v>
          </cell>
          <cell r="D819" t="str">
            <v>Dirección Local Durango</v>
          </cell>
        </row>
        <row r="820">
          <cell r="C820" t="str">
            <v>16,B47</v>
          </cell>
          <cell r="D820" t="str">
            <v>Dirección Local Guanajuato</v>
          </cell>
        </row>
        <row r="821">
          <cell r="C821" t="str">
            <v>16,B48</v>
          </cell>
          <cell r="D821" t="str">
            <v>Dirección Local Guerrero</v>
          </cell>
        </row>
        <row r="822">
          <cell r="C822" t="str">
            <v>16,B49</v>
          </cell>
          <cell r="D822" t="str">
            <v>Dirección Local Hidalgo</v>
          </cell>
        </row>
        <row r="823">
          <cell r="C823" t="str">
            <v>16,B50</v>
          </cell>
          <cell r="D823" t="str">
            <v>Dirección Local Estado de México</v>
          </cell>
        </row>
        <row r="824">
          <cell r="C824" t="str">
            <v>16,B51</v>
          </cell>
          <cell r="D824" t="str">
            <v>Dirección Local Michoacán</v>
          </cell>
        </row>
        <row r="825">
          <cell r="C825" t="str">
            <v>16,B52</v>
          </cell>
          <cell r="D825" t="str">
            <v>Dirección Local Nayarit</v>
          </cell>
        </row>
        <row r="826">
          <cell r="C826" t="str">
            <v>16,B53</v>
          </cell>
          <cell r="D826" t="str">
            <v>Dirección Local Puebla</v>
          </cell>
        </row>
        <row r="827">
          <cell r="C827" t="str">
            <v>16,B54</v>
          </cell>
          <cell r="D827" t="str">
            <v>Dirección Local Querétaro</v>
          </cell>
        </row>
        <row r="828">
          <cell r="C828" t="str">
            <v>16,B55</v>
          </cell>
          <cell r="D828" t="str">
            <v>Dirección Local Quintana Roo</v>
          </cell>
        </row>
        <row r="829">
          <cell r="C829" t="str">
            <v>16,B56</v>
          </cell>
          <cell r="D829" t="str">
            <v>Dirección Local San Luis Potosí</v>
          </cell>
        </row>
        <row r="830">
          <cell r="C830" t="str">
            <v>16,B57</v>
          </cell>
          <cell r="D830" t="str">
            <v>Dirección Local Tabasco</v>
          </cell>
        </row>
        <row r="831">
          <cell r="C831" t="str">
            <v>16,B58</v>
          </cell>
          <cell r="D831" t="str">
            <v>Dirección Local Tlaxcala</v>
          </cell>
        </row>
        <row r="832">
          <cell r="C832" t="str">
            <v>16,B59</v>
          </cell>
          <cell r="D832" t="str">
            <v>Dirección Local Zacatecas</v>
          </cell>
        </row>
        <row r="833">
          <cell r="C833" t="str">
            <v>16,D00</v>
          </cell>
          <cell r="D833" t="str">
            <v>Instituto Nacional de Ecología</v>
          </cell>
        </row>
        <row r="834">
          <cell r="C834" t="str">
            <v>16,E00</v>
          </cell>
          <cell r="D834" t="str">
            <v>Procuraduría Federal de Protección al Ambiente</v>
          </cell>
        </row>
        <row r="835">
          <cell r="C835" t="str">
            <v>16,F00</v>
          </cell>
          <cell r="D835" t="str">
            <v>Comisión Nacional de Áreas Naturales Protegidas</v>
          </cell>
        </row>
        <row r="836">
          <cell r="C836" t="str">
            <v>16,RHQ</v>
          </cell>
          <cell r="D836" t="str">
            <v>Comisión Nacional Forestal</v>
          </cell>
        </row>
        <row r="837">
          <cell r="C837" t="str">
            <v>16,RJE</v>
          </cell>
          <cell r="D837" t="str">
            <v>Instituto Mexicano de Tecnología del Agua</v>
          </cell>
        </row>
        <row r="838">
          <cell r="C838" t="str">
            <v>16,100</v>
          </cell>
          <cell r="D838" t="str">
            <v>Secretaría</v>
          </cell>
        </row>
        <row r="839">
          <cell r="C839" t="str">
            <v>16,109</v>
          </cell>
          <cell r="D839" t="str">
            <v>Unidad Coordinadora de Asuntos Internacionales</v>
          </cell>
        </row>
        <row r="840">
          <cell r="C840" t="str">
            <v>16,111</v>
          </cell>
          <cell r="D840" t="str">
            <v>Coordinación General de Comunicación Social</v>
          </cell>
        </row>
        <row r="841">
          <cell r="C841" t="str">
            <v>16,112</v>
          </cell>
          <cell r="D841" t="str">
            <v>Coordinación General Jurídica</v>
          </cell>
        </row>
        <row r="842">
          <cell r="C842" t="str">
            <v>16,113</v>
          </cell>
          <cell r="D842" t="str">
            <v>Organo Interno de Control</v>
          </cell>
        </row>
        <row r="843">
          <cell r="C843" t="str">
            <v>16,114</v>
          </cell>
          <cell r="D843" t="str">
            <v>Coordinación General de Delegaciones</v>
          </cell>
        </row>
        <row r="844">
          <cell r="C844" t="str">
            <v>16,115</v>
          </cell>
          <cell r="D844" t="str">
            <v>Centro de Educación y Capacitación para el Desarrollo Sustentable</v>
          </cell>
        </row>
        <row r="845">
          <cell r="C845" t="str">
            <v>16,116</v>
          </cell>
          <cell r="D845" t="str">
            <v>Unidad Coordinadora de Participación Social y Transparencia</v>
          </cell>
        </row>
        <row r="846">
          <cell r="C846" t="str">
            <v>16,118</v>
          </cell>
          <cell r="D846" t="str">
            <v>Coordinación Regional de la Cuenca del Valle de México</v>
          </cell>
        </row>
        <row r="847">
          <cell r="C847" t="str">
            <v>16,121</v>
          </cell>
          <cell r="D847" t="str">
            <v>Delegación Federal en Aguascalientes</v>
          </cell>
        </row>
        <row r="848">
          <cell r="C848" t="str">
            <v>16,122</v>
          </cell>
          <cell r="D848" t="str">
            <v>Delegación Federal en Baja California</v>
          </cell>
        </row>
        <row r="849">
          <cell r="C849" t="str">
            <v>16,123</v>
          </cell>
          <cell r="D849" t="str">
            <v>Delegación Federal en Baja California Sur</v>
          </cell>
        </row>
        <row r="850">
          <cell r="C850" t="str">
            <v>16,124</v>
          </cell>
          <cell r="D850" t="str">
            <v>Delegación Federal en Campeche</v>
          </cell>
        </row>
        <row r="851">
          <cell r="C851" t="str">
            <v>16,125</v>
          </cell>
          <cell r="D851" t="str">
            <v>Delegación Federal en Coahuila</v>
          </cell>
        </row>
        <row r="852">
          <cell r="C852" t="str">
            <v>16,126</v>
          </cell>
          <cell r="D852" t="str">
            <v>Delegación Federal en Colima</v>
          </cell>
        </row>
        <row r="853">
          <cell r="C853" t="str">
            <v>16,127</v>
          </cell>
          <cell r="D853" t="str">
            <v>Delegación Federal en Chiapas</v>
          </cell>
        </row>
        <row r="854">
          <cell r="C854" t="str">
            <v>16,128</v>
          </cell>
          <cell r="D854" t="str">
            <v>Delegación Federal en Chihuahua</v>
          </cell>
        </row>
        <row r="855">
          <cell r="C855" t="str">
            <v>16,130</v>
          </cell>
          <cell r="D855" t="str">
            <v>Delegación Federal en Durango</v>
          </cell>
        </row>
        <row r="856">
          <cell r="C856" t="str">
            <v>16,131</v>
          </cell>
          <cell r="D856" t="str">
            <v>Delegación Federal en Guanajuato</v>
          </cell>
        </row>
        <row r="857">
          <cell r="C857" t="str">
            <v>16,132</v>
          </cell>
          <cell r="D857" t="str">
            <v>Delegación Federal en Guerrero</v>
          </cell>
        </row>
        <row r="858">
          <cell r="C858" t="str">
            <v>16,133</v>
          </cell>
          <cell r="D858" t="str">
            <v>Delegación Federal en Hidalgo</v>
          </cell>
        </row>
        <row r="859">
          <cell r="C859" t="str">
            <v>16,134</v>
          </cell>
          <cell r="D859" t="str">
            <v>Delegación Federal en Jalisco</v>
          </cell>
        </row>
        <row r="860">
          <cell r="C860" t="str">
            <v>16,135</v>
          </cell>
          <cell r="D860" t="str">
            <v>Delegación Federal en México</v>
          </cell>
        </row>
        <row r="861">
          <cell r="C861" t="str">
            <v>16,136</v>
          </cell>
          <cell r="D861" t="str">
            <v>Delegación Federal en Michoacán</v>
          </cell>
        </row>
        <row r="862">
          <cell r="C862" t="str">
            <v>16,137</v>
          </cell>
          <cell r="D862" t="str">
            <v>Delegación Federal en Morelos</v>
          </cell>
        </row>
        <row r="863">
          <cell r="C863" t="str">
            <v>16,138</v>
          </cell>
          <cell r="D863" t="str">
            <v>Delegación Federal en Nayarit</v>
          </cell>
        </row>
        <row r="864">
          <cell r="C864" t="str">
            <v>16,139</v>
          </cell>
          <cell r="D864" t="str">
            <v>Delegación Federal en Nuevo León</v>
          </cell>
        </row>
        <row r="865">
          <cell r="C865" t="str">
            <v>16,140</v>
          </cell>
          <cell r="D865" t="str">
            <v>Delegación Federal en Oaxaca</v>
          </cell>
        </row>
        <row r="866">
          <cell r="C866" t="str">
            <v>16,141</v>
          </cell>
          <cell r="D866" t="str">
            <v>Delegación Federal en Puebla</v>
          </cell>
        </row>
        <row r="867">
          <cell r="C867" t="str">
            <v>16,142</v>
          </cell>
          <cell r="D867" t="str">
            <v>Delegación Federal en Querétaro</v>
          </cell>
        </row>
        <row r="868">
          <cell r="C868" t="str">
            <v>16,143</v>
          </cell>
          <cell r="D868" t="str">
            <v>Delegación Federal en Quintana Roo</v>
          </cell>
        </row>
        <row r="869">
          <cell r="C869" t="str">
            <v>16,144</v>
          </cell>
          <cell r="D869" t="str">
            <v>Delegación Federal en San Luis Potosí</v>
          </cell>
        </row>
        <row r="870">
          <cell r="C870" t="str">
            <v>16,145</v>
          </cell>
          <cell r="D870" t="str">
            <v>Delegación Federal en Sinaloa</v>
          </cell>
        </row>
        <row r="871">
          <cell r="C871" t="str">
            <v>16,146</v>
          </cell>
          <cell r="D871" t="str">
            <v>Delegación Federal en Sonora</v>
          </cell>
        </row>
        <row r="872">
          <cell r="C872" t="str">
            <v>16,147</v>
          </cell>
          <cell r="D872" t="str">
            <v>Delegación Federal en Tabasco</v>
          </cell>
        </row>
        <row r="873">
          <cell r="C873" t="str">
            <v>16,148</v>
          </cell>
          <cell r="D873" t="str">
            <v>Delegación Federal en Tamaulipas</v>
          </cell>
        </row>
        <row r="874">
          <cell r="C874" t="str">
            <v>16,149</v>
          </cell>
          <cell r="D874" t="str">
            <v>Delegación Federal en Tlaxcala</v>
          </cell>
        </row>
        <row r="875">
          <cell r="C875" t="str">
            <v>16,150</v>
          </cell>
          <cell r="D875" t="str">
            <v>Delegación Federal en Veracruz</v>
          </cell>
        </row>
        <row r="876">
          <cell r="C876" t="str">
            <v>16,151</v>
          </cell>
          <cell r="D876" t="str">
            <v>Delegación Federal en Yucatán</v>
          </cell>
        </row>
        <row r="877">
          <cell r="C877" t="str">
            <v>16,152</v>
          </cell>
          <cell r="D877" t="str">
            <v>Delegación Federal en Zacatecas</v>
          </cell>
        </row>
        <row r="878">
          <cell r="C878" t="str">
            <v>16,400</v>
          </cell>
          <cell r="D878" t="str">
            <v>Subsecretaría de Planeación y Política Ambiental</v>
          </cell>
        </row>
        <row r="879">
          <cell r="C879" t="str">
            <v>16,410</v>
          </cell>
          <cell r="D879" t="str">
            <v>Dirección General de Planeación y Evaluación</v>
          </cell>
        </row>
        <row r="880">
          <cell r="C880" t="str">
            <v>16,411</v>
          </cell>
          <cell r="D880" t="str">
            <v>Dirección General de Estadística e Información Ambiental</v>
          </cell>
        </row>
        <row r="881">
          <cell r="C881" t="str">
            <v>16,413</v>
          </cell>
          <cell r="D881" t="str">
            <v>Dirección General de Política Ambiental e Integración Regional y Sectorial</v>
          </cell>
        </row>
        <row r="882">
          <cell r="C882" t="str">
            <v>16,500</v>
          </cell>
          <cell r="D882" t="str">
            <v>Oficialía Mayor</v>
          </cell>
        </row>
        <row r="883">
          <cell r="C883" t="str">
            <v>16,510</v>
          </cell>
          <cell r="D883" t="str">
            <v>Dirección General de Desarrollo Humano y Organización</v>
          </cell>
        </row>
        <row r="884">
          <cell r="C884" t="str">
            <v>16,511</v>
          </cell>
          <cell r="D884" t="str">
            <v>Dirección General de Programación y Presupuesto</v>
          </cell>
        </row>
        <row r="885">
          <cell r="C885" t="str">
            <v>16,512</v>
          </cell>
          <cell r="D885" t="str">
            <v>Dirección General de Recursos Materiales, Inmuebles y Servicios</v>
          </cell>
        </row>
        <row r="886">
          <cell r="C886" t="str">
            <v>16,513</v>
          </cell>
          <cell r="D886" t="str">
            <v>Dirección General de Informática y Telecomunicaciones</v>
          </cell>
        </row>
        <row r="887">
          <cell r="C887" t="str">
            <v>16,600</v>
          </cell>
          <cell r="D887" t="str">
            <v>Subsecretaría de Fomento y Normatividad Ambiental</v>
          </cell>
        </row>
        <row r="888">
          <cell r="C888" t="str">
            <v>16,610</v>
          </cell>
          <cell r="D888" t="str">
            <v>Dirección General de Industria</v>
          </cell>
        </row>
        <row r="889">
          <cell r="C889" t="str">
            <v>16,611</v>
          </cell>
          <cell r="D889" t="str">
            <v>Dirección General del Sector Primario y Recursos Naturales Renovables</v>
          </cell>
        </row>
        <row r="890">
          <cell r="C890" t="str">
            <v>16,612</v>
          </cell>
          <cell r="D890" t="str">
            <v>Dirección General de Fomento Ambiental, Urbano y Turístico</v>
          </cell>
        </row>
        <row r="891">
          <cell r="C891" t="str">
            <v>16,614</v>
          </cell>
          <cell r="D891" t="str">
            <v>Dirección General de Energía y Actividades Extractivas</v>
          </cell>
        </row>
        <row r="892">
          <cell r="C892" t="str">
            <v>16,700</v>
          </cell>
          <cell r="D892" t="str">
            <v>Subsecretaría de Gestión para la Protección Ambiental</v>
          </cell>
        </row>
        <row r="893">
          <cell r="C893" t="str">
            <v>16,710</v>
          </cell>
          <cell r="D893" t="str">
            <v>Dirección General de Gestión Integral de Materiales y Actividades Riesgosas</v>
          </cell>
        </row>
        <row r="894">
          <cell r="C894" t="str">
            <v>16,711</v>
          </cell>
          <cell r="D894" t="str">
            <v>Dirección General de Impacto y Riesgo Ambiental</v>
          </cell>
        </row>
        <row r="895">
          <cell r="C895" t="str">
            <v>16,712</v>
          </cell>
          <cell r="D895" t="str">
            <v>Dirección General de Gestión Forestal y de Suelos</v>
          </cell>
        </row>
        <row r="896">
          <cell r="C896" t="str">
            <v>16,713</v>
          </cell>
          <cell r="D896" t="str">
            <v>Dirección General de Vida Silvestre</v>
          </cell>
        </row>
        <row r="897">
          <cell r="C897" t="str">
            <v>16,714</v>
          </cell>
          <cell r="D897" t="str">
            <v>Dirección General de Zona Federal Marítimo Terrestre y Ambientes Costeros</v>
          </cell>
        </row>
        <row r="898">
          <cell r="C898" t="str">
            <v>16,715</v>
          </cell>
          <cell r="D898" t="str">
            <v>Dirección General de Gestión de la Calidad del Aire y Registro de Emisiones y Transferencia de Contaminantes</v>
          </cell>
        </row>
        <row r="899">
          <cell r="C899" t="str">
            <v>17,A00</v>
          </cell>
          <cell r="D899" t="str">
            <v>Centro Nacional de Planeación, Análisis e Información para el Combate a la Delincuencia</v>
          </cell>
        </row>
        <row r="900">
          <cell r="C900" t="str">
            <v>17,B00</v>
          </cell>
          <cell r="D900" t="str">
            <v>Instituto de Capacitación y Profesionalización en Procuración de Justicia Federal</v>
          </cell>
        </row>
        <row r="901">
          <cell r="C901" t="str">
            <v>17,C00</v>
          </cell>
          <cell r="D901" t="str">
            <v>Centro de Evaluación y Desarrollo Humano</v>
          </cell>
        </row>
        <row r="902">
          <cell r="C902" t="str">
            <v>17,SKC</v>
          </cell>
          <cell r="D902" t="str">
            <v>Instituto Nacional de Ciencias Penales</v>
          </cell>
        </row>
        <row r="903">
          <cell r="C903" t="str">
            <v>17,100</v>
          </cell>
          <cell r="D903" t="str">
            <v>Procuraduría General de la República</v>
          </cell>
        </row>
        <row r="904">
          <cell r="C904" t="str">
            <v>17,110</v>
          </cell>
          <cell r="D904" t="str">
            <v>Dirección General de Comunicación Social</v>
          </cell>
        </row>
        <row r="905">
          <cell r="C905" t="str">
            <v>17,112</v>
          </cell>
          <cell r="D905" t="str">
            <v>Contraloría Interna</v>
          </cell>
        </row>
        <row r="906">
          <cell r="C906" t="str">
            <v>17,113</v>
          </cell>
          <cell r="D906" t="str">
            <v>Dirección General de Coordinación de Servicios Periciales</v>
          </cell>
        </row>
        <row r="907">
          <cell r="C907" t="str">
            <v>17,120</v>
          </cell>
          <cell r="D907" t="str">
            <v>Agencia Federal de Investigación</v>
          </cell>
        </row>
        <row r="908">
          <cell r="C908" t="str">
            <v>17,121</v>
          </cell>
          <cell r="D908" t="str">
            <v>Unidad de Operaciones</v>
          </cell>
        </row>
        <row r="909">
          <cell r="C909" t="str">
            <v>17,122</v>
          </cell>
          <cell r="D909" t="str">
            <v>Dirección General de Intercepción</v>
          </cell>
        </row>
        <row r="910">
          <cell r="C910" t="str">
            <v>17,123</v>
          </cell>
          <cell r="D910" t="str">
            <v>Dirección General de Erradicación</v>
          </cell>
        </row>
        <row r="911">
          <cell r="C911" t="str">
            <v>17,124</v>
          </cell>
          <cell r="D911" t="str">
            <v>Dirección General de Planeación Policial</v>
          </cell>
        </row>
        <row r="912">
          <cell r="C912" t="str">
            <v>17,125</v>
          </cell>
          <cell r="D912" t="str">
            <v>Dirección General de Investigación Policial</v>
          </cell>
        </row>
        <row r="913">
          <cell r="C913" t="str">
            <v>17,126</v>
          </cell>
          <cell r="D913" t="str">
            <v>Dirección General de Análisis Táctico</v>
          </cell>
        </row>
        <row r="914">
          <cell r="C914" t="str">
            <v>17,127</v>
          </cell>
          <cell r="D914" t="str">
            <v>Dirección General de Despliegue Regional Policial</v>
          </cell>
        </row>
        <row r="915">
          <cell r="C915" t="str">
            <v>17,128</v>
          </cell>
          <cell r="D915" t="str">
            <v>Dirección General de Operaciones Especiales</v>
          </cell>
        </row>
        <row r="916">
          <cell r="C916" t="str">
            <v>17,129</v>
          </cell>
          <cell r="D916" t="str">
            <v>Dirección General de Asuntos Policiales Internacionales e Interpol</v>
          </cell>
        </row>
        <row r="917">
          <cell r="C917" t="str">
            <v>17,130</v>
          </cell>
          <cell r="D917" t="str">
            <v>Coordinación de Planeación, Desarrollo e Innovación Institucional</v>
          </cell>
        </row>
        <row r="918">
          <cell r="C918" t="str">
            <v>17,131</v>
          </cell>
          <cell r="D918" t="str">
            <v>Dirección General de Planeación e Innovación Institucional</v>
          </cell>
        </row>
        <row r="919">
          <cell r="C919" t="str">
            <v>17,133</v>
          </cell>
          <cell r="D919" t="str">
            <v>Dirección General de Formación Profesional</v>
          </cell>
        </row>
        <row r="920">
          <cell r="C920" t="str">
            <v>17,134</v>
          </cell>
          <cell r="D920" t="str">
            <v>Dirección General del Servicio de Carrera de Procuración de Justicia Federal</v>
          </cell>
        </row>
        <row r="921">
          <cell r="C921" t="str">
            <v>17,136</v>
          </cell>
          <cell r="D921" t="str">
            <v>Dirección General de Tecnologías de Información y Comunicaciones</v>
          </cell>
        </row>
        <row r="922">
          <cell r="C922" t="str">
            <v>17,200</v>
          </cell>
          <cell r="D922" t="str">
            <v>Subprocuraduría Jurídica y de Asuntos Internacionales</v>
          </cell>
        </row>
        <row r="923">
          <cell r="C923" t="str">
            <v>17,210</v>
          </cell>
          <cell r="D923" t="str">
            <v>Dirección General de Asuntos Jurídicos</v>
          </cell>
        </row>
        <row r="924">
          <cell r="C924" t="str">
            <v>17,211</v>
          </cell>
          <cell r="D924" t="str">
            <v>Dirección General de Constitucionalidad</v>
          </cell>
        </row>
        <row r="925">
          <cell r="C925" t="str">
            <v>17,212</v>
          </cell>
          <cell r="D925" t="str">
            <v>Dirección General de Normatividad</v>
          </cell>
        </row>
        <row r="926">
          <cell r="C926" t="str">
            <v>17,213</v>
          </cell>
          <cell r="D926" t="str">
            <v>Dirección General de Extradiciones y Asistencia Jurídica</v>
          </cell>
        </row>
        <row r="927">
          <cell r="C927" t="str">
            <v>17,214</v>
          </cell>
          <cell r="D927" t="str">
            <v>Dirección General de Cooperación Internacional</v>
          </cell>
        </row>
        <row r="928">
          <cell r="C928" t="str">
            <v>17,216</v>
          </cell>
          <cell r="D928" t="str">
            <v>Coordinación de Asuntos Internacionales y Agregadurías</v>
          </cell>
        </row>
        <row r="929">
          <cell r="C929" t="str">
            <v>17,217</v>
          </cell>
          <cell r="D929" t="str">
            <v>Agregadurías</v>
          </cell>
        </row>
        <row r="930">
          <cell r="C930" t="str">
            <v>17,218</v>
          </cell>
          <cell r="D930" t="str">
            <v>Dirección General de Políticas Públicas y Coordinación Interinstitucional</v>
          </cell>
        </row>
        <row r="931">
          <cell r="C931" t="str">
            <v>17,300</v>
          </cell>
          <cell r="D931" t="str">
            <v>Subprocuraduría de Control Regional, Procedimientos Penales y Amparo</v>
          </cell>
        </row>
        <row r="932">
          <cell r="C932" t="str">
            <v>17,310</v>
          </cell>
          <cell r="D932" t="str">
            <v>Dirección General de Control de Averiguaciones Previas</v>
          </cell>
        </row>
        <row r="933">
          <cell r="C933" t="str">
            <v>17,311</v>
          </cell>
          <cell r="D933" t="str">
            <v>Dirección General de Control de Procesos Penales Federales</v>
          </cell>
        </row>
        <row r="934">
          <cell r="C934" t="str">
            <v>17,312</v>
          </cell>
          <cell r="D934" t="str">
            <v>Dirección General de Amparo</v>
          </cell>
        </row>
        <row r="935">
          <cell r="C935" t="str">
            <v>17,313</v>
          </cell>
          <cell r="D935" t="str">
            <v>Coordinación General de Delegaciones</v>
          </cell>
        </row>
        <row r="936">
          <cell r="C936" t="str">
            <v>17,321</v>
          </cell>
          <cell r="D936" t="str">
            <v>Delegación Estatal en Aguascalientes</v>
          </cell>
        </row>
        <row r="937">
          <cell r="C937" t="str">
            <v>17,322</v>
          </cell>
          <cell r="D937" t="str">
            <v>Delegación Estatal en Baja California</v>
          </cell>
        </row>
        <row r="938">
          <cell r="C938" t="str">
            <v>17,323</v>
          </cell>
          <cell r="D938" t="str">
            <v>Delegación Estatal en Baja California Sur</v>
          </cell>
        </row>
        <row r="939">
          <cell r="C939" t="str">
            <v>17,324</v>
          </cell>
          <cell r="D939" t="str">
            <v>Delegación Estatal en Campeche</v>
          </cell>
        </row>
        <row r="940">
          <cell r="C940" t="str">
            <v>17,325</v>
          </cell>
          <cell r="D940" t="str">
            <v>Delegación Estatal en Coahuila</v>
          </cell>
        </row>
        <row r="941">
          <cell r="C941" t="str">
            <v>17,326</v>
          </cell>
          <cell r="D941" t="str">
            <v>Delegación Estatal en Colima</v>
          </cell>
        </row>
        <row r="942">
          <cell r="C942" t="str">
            <v>17,327</v>
          </cell>
          <cell r="D942" t="str">
            <v>Delegación Estatal en Chiapas</v>
          </cell>
        </row>
        <row r="943">
          <cell r="C943" t="str">
            <v>17,328</v>
          </cell>
          <cell r="D943" t="str">
            <v>Delegación Estatal en Chihuahua</v>
          </cell>
        </row>
        <row r="944">
          <cell r="C944" t="str">
            <v>17,329</v>
          </cell>
          <cell r="D944" t="str">
            <v>Delegación Estatal en el Distrito Federal</v>
          </cell>
        </row>
        <row r="945">
          <cell r="C945" t="str">
            <v>17,330</v>
          </cell>
          <cell r="D945" t="str">
            <v>Delegación Estatal en Durango</v>
          </cell>
        </row>
        <row r="946">
          <cell r="C946" t="str">
            <v>17,331</v>
          </cell>
          <cell r="D946" t="str">
            <v>Delegación Estatal en Guanajuato</v>
          </cell>
        </row>
        <row r="947">
          <cell r="C947" t="str">
            <v>17,332</v>
          </cell>
          <cell r="D947" t="str">
            <v>Delegación Estatal en Guerrero</v>
          </cell>
        </row>
        <row r="948">
          <cell r="C948" t="str">
            <v>17,333</v>
          </cell>
          <cell r="D948" t="str">
            <v>Delegación Estatal en Hidalgo</v>
          </cell>
        </row>
        <row r="949">
          <cell r="C949" t="str">
            <v>17,334</v>
          </cell>
          <cell r="D949" t="str">
            <v>Delegación Estatal en Jalisco</v>
          </cell>
        </row>
        <row r="950">
          <cell r="C950" t="str">
            <v>17,335</v>
          </cell>
          <cell r="D950" t="str">
            <v>Delegación Estatal en México</v>
          </cell>
        </row>
        <row r="951">
          <cell r="C951" t="str">
            <v>17,336</v>
          </cell>
          <cell r="D951" t="str">
            <v>Delegación Estatal en Michoacán</v>
          </cell>
        </row>
        <row r="952">
          <cell r="C952" t="str">
            <v>17,337</v>
          </cell>
          <cell r="D952" t="str">
            <v>Delegación Estatal en Morelos</v>
          </cell>
        </row>
        <row r="953">
          <cell r="C953" t="str">
            <v>17,338</v>
          </cell>
          <cell r="D953" t="str">
            <v>Delegación Estatal en Nayarit</v>
          </cell>
        </row>
        <row r="954">
          <cell r="C954" t="str">
            <v>17,339</v>
          </cell>
          <cell r="D954" t="str">
            <v>Delegación Estatal en Nuevo León</v>
          </cell>
        </row>
        <row r="955">
          <cell r="C955" t="str">
            <v>17,340</v>
          </cell>
          <cell r="D955" t="str">
            <v>Delegación Estatal en Oaxaca</v>
          </cell>
        </row>
        <row r="956">
          <cell r="C956" t="str">
            <v>17,341</v>
          </cell>
          <cell r="D956" t="str">
            <v>Delegación Estatal en Puebla</v>
          </cell>
        </row>
        <row r="957">
          <cell r="C957" t="str">
            <v>17,342</v>
          </cell>
          <cell r="D957" t="str">
            <v>Delegación Estatal en Querétaro</v>
          </cell>
        </row>
        <row r="958">
          <cell r="C958" t="str">
            <v>17,343</v>
          </cell>
          <cell r="D958" t="str">
            <v>Delegación Estatal en Quintana Roo</v>
          </cell>
        </row>
        <row r="959">
          <cell r="C959" t="str">
            <v>17,344</v>
          </cell>
          <cell r="D959" t="str">
            <v>Delegación Estatal en San Luis Potosí</v>
          </cell>
        </row>
        <row r="960">
          <cell r="C960" t="str">
            <v>17,345</v>
          </cell>
          <cell r="D960" t="str">
            <v>Delegación Estatal en Sinaloa</v>
          </cell>
        </row>
        <row r="961">
          <cell r="C961" t="str">
            <v>17,346</v>
          </cell>
          <cell r="D961" t="str">
            <v>Delegación Estatal en Sonora</v>
          </cell>
        </row>
        <row r="962">
          <cell r="C962" t="str">
            <v>17,347</v>
          </cell>
          <cell r="D962" t="str">
            <v>Delegación Estatal en Tabasco</v>
          </cell>
        </row>
        <row r="963">
          <cell r="C963" t="str">
            <v>17,348</v>
          </cell>
          <cell r="D963" t="str">
            <v>Delegación Estatal en Tamaulipas</v>
          </cell>
        </row>
        <row r="964">
          <cell r="C964" t="str">
            <v>17,349</v>
          </cell>
          <cell r="D964" t="str">
            <v>Delegación Estatal en Tlaxcala</v>
          </cell>
        </row>
        <row r="965">
          <cell r="C965" t="str">
            <v>17,350</v>
          </cell>
          <cell r="D965" t="str">
            <v>Delegación Estatal en Veracruz</v>
          </cell>
        </row>
        <row r="966">
          <cell r="C966" t="str">
            <v>17,351</v>
          </cell>
          <cell r="D966" t="str">
            <v>Delegación Estatal en Yucatán</v>
          </cell>
        </row>
        <row r="967">
          <cell r="C967" t="str">
            <v>17,352</v>
          </cell>
          <cell r="D967" t="str">
            <v>Delegación Estatal en Zacatecas</v>
          </cell>
        </row>
        <row r="968">
          <cell r="C968" t="str">
            <v>17,400</v>
          </cell>
          <cell r="D968" t="str">
            <v>Subprocuraduría de Investigación Especializada en Delincuencia Organizada</v>
          </cell>
        </row>
        <row r="969">
          <cell r="C969" t="str">
            <v>17,410</v>
          </cell>
          <cell r="D969" t="str">
            <v>Unidad Especializada en Investigación de Terrorismo, Acopio y Tráfico de Armas</v>
          </cell>
        </row>
        <row r="970">
          <cell r="C970" t="str">
            <v>17,411</v>
          </cell>
          <cell r="D970" t="str">
            <v>Unidad Especializada en Investigación de Delitos contra la Salud</v>
          </cell>
        </row>
        <row r="971">
          <cell r="C971" t="str">
            <v>17,412</v>
          </cell>
          <cell r="D971" t="str">
            <v>Unidad Especializada en Investigación de Operaciones con Recursos de Procedencia Ilícita y de Falsificación o Alteración de Moneda</v>
          </cell>
        </row>
        <row r="972">
          <cell r="C972" t="str">
            <v>17,413</v>
          </cell>
          <cell r="D972" t="str">
            <v>Unidad Especializada en Investigación de Secuestros</v>
          </cell>
        </row>
        <row r="973">
          <cell r="C973" t="str">
            <v>17,414</v>
          </cell>
          <cell r="D973" t="str">
            <v>Unidad Especializada en Investigación de Tráfico de Menores, Indocumentados y Organos</v>
          </cell>
        </row>
        <row r="974">
          <cell r="C974" t="str">
            <v>17,415</v>
          </cell>
          <cell r="D974" t="str">
            <v>Unidad Especializada en Investigación de Asalto y Robo de Vehículos</v>
          </cell>
        </row>
        <row r="975">
          <cell r="C975" t="str">
            <v>17,500</v>
          </cell>
          <cell r="D975" t="str">
            <v>Subprocuraduría de Investigación Especializada en Delitos Federales</v>
          </cell>
        </row>
        <row r="976">
          <cell r="C976" t="str">
            <v>17,510</v>
          </cell>
          <cell r="D976" t="str">
            <v>Unidad Especializada en Investigación de Delitos contra los Derechos de Autor y la Propiedad Industrial</v>
          </cell>
        </row>
        <row r="977">
          <cell r="C977" t="str">
            <v>17,511</v>
          </cell>
          <cell r="D977" t="str">
            <v>Unidad Especializada en Investigación de Delitos Fiscales y Financieros</v>
          </cell>
        </row>
        <row r="978">
          <cell r="C978" t="str">
            <v>17,512</v>
          </cell>
          <cell r="D978" t="str">
            <v>Unidad Especializada en Investigación de Delitos contra el Ambiente y Previstos en Leyes Especiales</v>
          </cell>
        </row>
        <row r="979">
          <cell r="C979" t="str">
            <v>17,513</v>
          </cell>
          <cell r="D979" t="str">
            <v>Unidad Especializada en Investigación de Delitos Cometidos por Servidores Públicos y contra la Administración de Justicia</v>
          </cell>
        </row>
        <row r="980">
          <cell r="C980" t="str">
            <v>17,514</v>
          </cell>
          <cell r="D980" t="str">
            <v>Coordinación General de Investigación</v>
          </cell>
        </row>
        <row r="981">
          <cell r="C981" t="str">
            <v>17,600</v>
          </cell>
          <cell r="D981" t="str">
            <v>Subprocuraduría de Derechos Humanos, Atención a Víctimas y Servicios a la Comunidad</v>
          </cell>
        </row>
        <row r="982">
          <cell r="C982" t="str">
            <v>17,610</v>
          </cell>
          <cell r="D982" t="str">
            <v>Dirección General de Promoción de la Cultura en Derechos Humanos, Atención a Quejas e Inspección</v>
          </cell>
        </row>
        <row r="983">
          <cell r="C983" t="str">
            <v>17,611</v>
          </cell>
          <cell r="D983" t="str">
            <v>Dirección General de Atención a Recomendaciones y Amigables Conciliaciones en Derechos Humanos</v>
          </cell>
        </row>
        <row r="984">
          <cell r="C984" t="str">
            <v>17,612</v>
          </cell>
          <cell r="D984" t="str">
            <v>Dirección General de Atención a Víctimas del Delito</v>
          </cell>
        </row>
        <row r="985">
          <cell r="C985" t="str">
            <v>17,613</v>
          </cell>
          <cell r="D985" t="str">
            <v>Dirección General de Prevención del Delito y Servicios a la Comunidad</v>
          </cell>
        </row>
        <row r="986">
          <cell r="C986" t="str">
            <v>17,700</v>
          </cell>
          <cell r="D986" t="str">
            <v>Fiscalía Especializada para la Atención de Delitos Electorales</v>
          </cell>
        </row>
        <row r="987">
          <cell r="C987" t="str">
            <v>17,800</v>
          </cell>
          <cell r="D987" t="str">
            <v>Oficialía Mayor</v>
          </cell>
        </row>
        <row r="988">
          <cell r="C988" t="str">
            <v>17,810</v>
          </cell>
          <cell r="D988" t="str">
            <v>Dirección General de Programación, Organización y Presupuesto</v>
          </cell>
        </row>
        <row r="989">
          <cell r="C989" t="str">
            <v>17,811</v>
          </cell>
          <cell r="D989" t="str">
            <v>Dirección General de Recursos Humanos</v>
          </cell>
        </row>
        <row r="990">
          <cell r="C990" t="str">
            <v>17,812</v>
          </cell>
          <cell r="D990" t="str">
            <v>Dirección General de Recursos Materiales y Servicios Generales</v>
          </cell>
        </row>
        <row r="991">
          <cell r="C991" t="str">
            <v>17,814</v>
          </cell>
          <cell r="D991" t="str">
            <v>Dirección General de Control y Registro de Aseguramientos Ministeriales</v>
          </cell>
        </row>
        <row r="992">
          <cell r="C992" t="str">
            <v>17,815</v>
          </cell>
          <cell r="D992" t="str">
            <v>Dirección General de Servicios Aéreos</v>
          </cell>
        </row>
        <row r="993">
          <cell r="C993" t="str">
            <v>17,816</v>
          </cell>
          <cell r="D993" t="str">
            <v>Dirección General de Seguridad Institucional</v>
          </cell>
        </row>
        <row r="994">
          <cell r="C994" t="str">
            <v>17,900</v>
          </cell>
          <cell r="D994" t="str">
            <v>Visitaduría General</v>
          </cell>
        </row>
        <row r="995">
          <cell r="C995" t="str">
            <v>17,910</v>
          </cell>
          <cell r="D995" t="str">
            <v>Dirección General de Visitaduría</v>
          </cell>
        </row>
        <row r="996">
          <cell r="C996" t="str">
            <v>17,911</v>
          </cell>
          <cell r="D996" t="str">
            <v>Dirección General de Inspección Interna</v>
          </cell>
        </row>
        <row r="997">
          <cell r="C997" t="str">
            <v>17,912</v>
          </cell>
          <cell r="D997" t="str">
            <v>Dirección General de Supervisión e Inspección Interna para la Agencia Federal de Investigación</v>
          </cell>
        </row>
        <row r="998">
          <cell r="C998" t="str">
            <v>17,913</v>
          </cell>
          <cell r="D998" t="str">
            <v>Dirección General de Delitos Cometidos por Servidores Públicos de la Institución</v>
          </cell>
        </row>
        <row r="999">
          <cell r="C999" t="str">
            <v>18,A00</v>
          </cell>
          <cell r="D999" t="str">
            <v>Comisión Nacional de Seguridad Nuclear y Salvaguardias</v>
          </cell>
        </row>
        <row r="1000">
          <cell r="C1000" t="str">
            <v>18,C00</v>
          </cell>
          <cell r="D1000" t="str">
            <v>Comisión Reguladora de Energía</v>
          </cell>
        </row>
        <row r="1001">
          <cell r="C1001" t="str">
            <v>18,D00</v>
          </cell>
          <cell r="D1001" t="str">
            <v>Comisión Nacional de Hidrocarburos</v>
          </cell>
        </row>
        <row r="1002">
          <cell r="C1002" t="str">
            <v>18,E00</v>
          </cell>
          <cell r="D1002" t="str">
            <v>Comisión Nacional para el Uso Eficiente de la Energía</v>
          </cell>
        </row>
        <row r="1003">
          <cell r="C1003" t="str">
            <v>TOQ,TOQ</v>
          </cell>
          <cell r="D1003" t="str">
            <v>Comisión Federal de Electricidad</v>
          </cell>
        </row>
        <row r="1004">
          <cell r="C1004" t="str">
            <v>18,TQA</v>
          </cell>
          <cell r="D1004" t="str">
            <v>Compañía Mexicana de Exploraciones, S.A. de C.V.</v>
          </cell>
        </row>
        <row r="1005">
          <cell r="C1005" t="str">
            <v>18,TXS</v>
          </cell>
          <cell r="D1005" t="str">
            <v>I.I.I. Servicios, S.A. de C.V.</v>
          </cell>
        </row>
        <row r="1006">
          <cell r="C1006" t="str">
            <v>18,TXX</v>
          </cell>
          <cell r="D1006" t="str">
            <v>Instalaciones Inmobiliarias para Industrias, S.A. de C.V. (Consolidado)</v>
          </cell>
        </row>
        <row r="1007">
          <cell r="C1007" t="str">
            <v>TZZ,TZZ</v>
          </cell>
          <cell r="D1007" t="str">
            <v>Petróleos Mexicanos (Consolidado)</v>
          </cell>
        </row>
        <row r="1008">
          <cell r="C1008" t="str">
            <v>18,T0I</v>
          </cell>
          <cell r="D1008" t="str">
            <v>Instalaciones Inmobiliarias para Industrias, S.A. de C.V.</v>
          </cell>
        </row>
        <row r="1009">
          <cell r="C1009" t="str">
            <v>18,T0K</v>
          </cell>
          <cell r="D1009" t="str">
            <v>Instituto de Investigaciones Eléctricas</v>
          </cell>
        </row>
        <row r="1010">
          <cell r="C1010" t="str">
            <v>18,T0O</v>
          </cell>
          <cell r="D1010" t="str">
            <v>Instituto Mexicano del Petróleo</v>
          </cell>
        </row>
        <row r="1011">
          <cell r="C1011" t="str">
            <v>18,T0Q</v>
          </cell>
          <cell r="D1011" t="str">
            <v>Instituto Nacional de Investigaciones Nucleares</v>
          </cell>
        </row>
        <row r="1012">
          <cell r="C1012" t="str">
            <v>T1O,T1O</v>
          </cell>
          <cell r="D1012" t="str">
            <v>Luz y Fuerza del Centro</v>
          </cell>
        </row>
        <row r="1013">
          <cell r="C1013" t="str">
            <v>18,T4I</v>
          </cell>
          <cell r="D1013" t="str">
            <v>Petróleos Mexicanos (Corporativo)</v>
          </cell>
        </row>
        <row r="1014">
          <cell r="C1014" t="str">
            <v>18,T4L</v>
          </cell>
          <cell r="D1014" t="str">
            <v>Pemex-Exploración y Producción</v>
          </cell>
        </row>
        <row r="1015">
          <cell r="C1015" t="str">
            <v>18,T4M</v>
          </cell>
          <cell r="D1015" t="str">
            <v>Pemex-Refinación</v>
          </cell>
        </row>
        <row r="1016">
          <cell r="C1016" t="str">
            <v>18,T4N</v>
          </cell>
          <cell r="D1016" t="str">
            <v>Pemex-Gas y Petroquímica Básica</v>
          </cell>
        </row>
        <row r="1017">
          <cell r="C1017" t="str">
            <v>18,T4O</v>
          </cell>
          <cell r="D1017" t="str">
            <v>Pemex-Petroquímica</v>
          </cell>
        </row>
        <row r="1018">
          <cell r="C1018" t="str">
            <v>18,T5K</v>
          </cell>
          <cell r="D1018" t="str">
            <v>P.M.I. Comercio Internacional, S.A. de C.V.</v>
          </cell>
        </row>
        <row r="1019">
          <cell r="C1019" t="str">
            <v>18,100</v>
          </cell>
          <cell r="D1019" t="str">
            <v>Secretaría</v>
          </cell>
        </row>
        <row r="1020">
          <cell r="C1020" t="str">
            <v>18,110</v>
          </cell>
          <cell r="D1020" t="str">
            <v>Unidad de Asuntos Jurídicos</v>
          </cell>
        </row>
        <row r="1021">
          <cell r="C1021" t="str">
            <v>18,111</v>
          </cell>
          <cell r="D1021" t="str">
            <v>Dirección General de Asuntos Internacionales</v>
          </cell>
        </row>
        <row r="1022">
          <cell r="C1022" t="str">
            <v>18,112</v>
          </cell>
          <cell r="D1022" t="str">
            <v>Unidad de Comunicación Social</v>
          </cell>
        </row>
        <row r="1023">
          <cell r="C1023" t="str">
            <v>18,113</v>
          </cell>
          <cell r="D1023" t="str">
            <v>Órgano Interno de Control</v>
          </cell>
        </row>
        <row r="1024">
          <cell r="C1024" t="str">
            <v>18,200</v>
          </cell>
          <cell r="D1024" t="str">
            <v>Subsecretaría de Planeación Energética y Desarrollo Tecnológico</v>
          </cell>
        </row>
        <row r="1025">
          <cell r="C1025" t="str">
            <v>18,210</v>
          </cell>
          <cell r="D1025" t="str">
            <v>Dirección General de Planeación Energética</v>
          </cell>
        </row>
        <row r="1026">
          <cell r="C1026" t="str">
            <v>18,211</v>
          </cell>
          <cell r="D1026" t="str">
            <v>Dirección General de Investigación, Desarrollo Tecnológico y Medio Ambiente</v>
          </cell>
        </row>
        <row r="1027">
          <cell r="C1027" t="str">
            <v>18,300</v>
          </cell>
          <cell r="D1027" t="str">
            <v>Subsecretaría de Electricidad</v>
          </cell>
        </row>
        <row r="1028">
          <cell r="C1028" t="str">
            <v>18,311</v>
          </cell>
          <cell r="D1028" t="str">
            <v>Dirección General de Generación, Conducción y Transformación de Energía Eléctrica</v>
          </cell>
        </row>
        <row r="1029">
          <cell r="C1029" t="str">
            <v>18,314</v>
          </cell>
          <cell r="D1029" t="str">
            <v>Dirección General de Distribución y Abastecimiento de Energía Eléctrica, y Recursos Nucleares</v>
          </cell>
        </row>
        <row r="1030">
          <cell r="C1030" t="str">
            <v>18,400</v>
          </cell>
          <cell r="D1030" t="str">
            <v>Oficialía Mayor</v>
          </cell>
        </row>
        <row r="1031">
          <cell r="C1031" t="str">
            <v>18,410</v>
          </cell>
          <cell r="D1031" t="str">
            <v>Dirección General de Recursos Humanos, Innovación y Servicios</v>
          </cell>
        </row>
        <row r="1032">
          <cell r="C1032" t="str">
            <v>18,411</v>
          </cell>
          <cell r="D1032" t="str">
            <v>Dirección General de Programación y Presupuesto</v>
          </cell>
        </row>
        <row r="1033">
          <cell r="C1033" t="str">
            <v>18,500</v>
          </cell>
          <cell r="D1033" t="str">
            <v>Subsecretaría de Hidrocarburos</v>
          </cell>
        </row>
        <row r="1034">
          <cell r="C1034" t="str">
            <v>18,511</v>
          </cell>
          <cell r="D1034" t="str">
            <v>Dirección General de Desarrollo Industrial de Hidrocarburos</v>
          </cell>
        </row>
        <row r="1035">
          <cell r="C1035" t="str">
            <v>18,512</v>
          </cell>
          <cell r="D1035" t="str">
            <v>Dirección General de Exploración y Explotación de Hidrocarburos</v>
          </cell>
        </row>
        <row r="1036">
          <cell r="C1036" t="str">
            <v>18,513</v>
          </cell>
          <cell r="D1036" t="str">
            <v>Dirección General de Gas L.P.</v>
          </cell>
        </row>
        <row r="1037">
          <cell r="C1037" t="str">
            <v>19,GYN</v>
          </cell>
          <cell r="D1037" t="str">
            <v>Instituto de Seguridad y Servicios Sociales de los Trabajadores del Estado</v>
          </cell>
        </row>
        <row r="1038">
          <cell r="C1038" t="str">
            <v>19,GYR</v>
          </cell>
          <cell r="D1038" t="str">
            <v>Instituto Mexicano del Seguro Social</v>
          </cell>
        </row>
        <row r="1039">
          <cell r="C1039" t="str">
            <v>19,HXA</v>
          </cell>
          <cell r="D1039" t="str">
            <v>Instituto de Seguridad Social para las Fuerzas Armadas Mexicanas</v>
          </cell>
        </row>
        <row r="1040">
          <cell r="C1040" t="str">
            <v>19,411</v>
          </cell>
          <cell r="D1040" t="str">
            <v>Unidad de Política y Control Presupuestario</v>
          </cell>
        </row>
        <row r="1041">
          <cell r="C1041" t="str">
            <v>19,416</v>
          </cell>
          <cell r="D1041" t="str">
            <v>Dirección General de Programación y Presupuesto "A"</v>
          </cell>
        </row>
        <row r="1042">
          <cell r="C1042" t="str">
            <v>20,D00</v>
          </cell>
          <cell r="D1042" t="str">
            <v>Instituto Nacional de Desarrollo Social</v>
          </cell>
        </row>
        <row r="1043">
          <cell r="C1043" t="str">
            <v>20,G00</v>
          </cell>
          <cell r="D1043" t="str">
            <v>Coordinación Nacional del Programa de Desarrollo Humano Oportunidades</v>
          </cell>
        </row>
        <row r="1044">
          <cell r="C1044" t="str">
            <v>20,VQX</v>
          </cell>
          <cell r="D1044" t="str">
            <v>Comisión para la Regularización de la Tenencia de la Tierra</v>
          </cell>
        </row>
        <row r="1045">
          <cell r="C1045" t="str">
            <v>20,VQZ</v>
          </cell>
          <cell r="D1045" t="str">
            <v>Consejo Nacional de Evaluación de la Política de Desarrollo Social</v>
          </cell>
        </row>
        <row r="1046">
          <cell r="C1046" t="str">
            <v>20,VSS</v>
          </cell>
          <cell r="D1046" t="str">
            <v>Diconsa, S.A. de C.V.</v>
          </cell>
        </row>
        <row r="1047">
          <cell r="C1047" t="str">
            <v>20,VST</v>
          </cell>
          <cell r="D1047" t="str">
            <v>Liconsa, S.A. de C.V.</v>
          </cell>
        </row>
        <row r="1048">
          <cell r="C1048" t="str">
            <v>20,VYF</v>
          </cell>
          <cell r="D1048" t="str">
            <v>Fideicomiso Fondo Nacional de Habitaciones Populares</v>
          </cell>
        </row>
        <row r="1049">
          <cell r="C1049" t="str">
            <v>20,VZG</v>
          </cell>
          <cell r="D1049" t="str">
            <v>Fondo Nacional para el Fomento de las Artesanías</v>
          </cell>
        </row>
        <row r="1050">
          <cell r="C1050" t="str">
            <v>20,V3A</v>
          </cell>
          <cell r="D1050" t="str">
            <v>Instituto Nacional de las Personas Adultas Mayores</v>
          </cell>
        </row>
        <row r="1051">
          <cell r="C1051" t="str">
            <v>20,100</v>
          </cell>
          <cell r="D1051" t="str">
            <v>Secretaría</v>
          </cell>
        </row>
        <row r="1052">
          <cell r="C1052" t="str">
            <v>20,110</v>
          </cell>
          <cell r="D1052" t="str">
            <v>Unidad de Comunicación Social</v>
          </cell>
        </row>
        <row r="1053">
          <cell r="C1053" t="str">
            <v>20,112</v>
          </cell>
          <cell r="D1053" t="str">
            <v>Unidad de Coordinación de Delegaciones</v>
          </cell>
        </row>
        <row r="1054">
          <cell r="C1054" t="str">
            <v>20,114</v>
          </cell>
          <cell r="D1054" t="str">
            <v>Órgano Interno de Control</v>
          </cell>
        </row>
        <row r="1055">
          <cell r="C1055" t="str">
            <v>20,115</v>
          </cell>
          <cell r="D1055" t="str">
            <v>Dirección General de Vinculación Interinstitucional</v>
          </cell>
        </row>
        <row r="1056">
          <cell r="C1056" t="str">
            <v>20,121</v>
          </cell>
          <cell r="D1056" t="str">
            <v>Delegación SEDESOL en Aguascalientes</v>
          </cell>
        </row>
        <row r="1057">
          <cell r="C1057" t="str">
            <v>20,122</v>
          </cell>
          <cell r="D1057" t="str">
            <v>Delegación SEDESOL en Baja California</v>
          </cell>
        </row>
        <row r="1058">
          <cell r="C1058" t="str">
            <v>20,123</v>
          </cell>
          <cell r="D1058" t="str">
            <v>Delegación SEDESOL en Baja California Sur</v>
          </cell>
        </row>
        <row r="1059">
          <cell r="C1059" t="str">
            <v>20,124</v>
          </cell>
          <cell r="D1059" t="str">
            <v>Delegación SEDESOL en Campeche</v>
          </cell>
        </row>
        <row r="1060">
          <cell r="C1060" t="str">
            <v>20,125</v>
          </cell>
          <cell r="D1060" t="str">
            <v>Delegación SEDESOL en Coahuila</v>
          </cell>
        </row>
        <row r="1061">
          <cell r="C1061" t="str">
            <v>20,126</v>
          </cell>
          <cell r="D1061" t="str">
            <v>Delegación SEDESOL en Colima</v>
          </cell>
        </row>
        <row r="1062">
          <cell r="C1062" t="str">
            <v>20,127</v>
          </cell>
          <cell r="D1062" t="str">
            <v>Delegación SEDESOL en Chiapas</v>
          </cell>
        </row>
        <row r="1063">
          <cell r="C1063" t="str">
            <v>20,128</v>
          </cell>
          <cell r="D1063" t="str">
            <v>Delegación SEDESOL en Chihuahua</v>
          </cell>
        </row>
        <row r="1064">
          <cell r="C1064" t="str">
            <v>20,129</v>
          </cell>
          <cell r="D1064" t="str">
            <v>Delegación SEDESOL en el Distrito Federal</v>
          </cell>
        </row>
        <row r="1065">
          <cell r="C1065" t="str">
            <v>20,130</v>
          </cell>
          <cell r="D1065" t="str">
            <v>Delegación SEDESOL en Durango</v>
          </cell>
        </row>
        <row r="1066">
          <cell r="C1066" t="str">
            <v>20,131</v>
          </cell>
          <cell r="D1066" t="str">
            <v>Delegación SEDESOL en Guanajuato</v>
          </cell>
        </row>
        <row r="1067">
          <cell r="C1067" t="str">
            <v>20,132</v>
          </cell>
          <cell r="D1067" t="str">
            <v>Delegación SEDESOL en Guerrero</v>
          </cell>
        </row>
        <row r="1068">
          <cell r="C1068" t="str">
            <v>20,133</v>
          </cell>
          <cell r="D1068" t="str">
            <v>Delegación SEDESOL en Hidalgo</v>
          </cell>
        </row>
        <row r="1069">
          <cell r="C1069" t="str">
            <v>20,134</v>
          </cell>
          <cell r="D1069" t="str">
            <v>Delegación SEDESOL en Jalisco</v>
          </cell>
        </row>
        <row r="1070">
          <cell r="C1070" t="str">
            <v>20,135</v>
          </cell>
          <cell r="D1070" t="str">
            <v>Delegación SEDESOL en México</v>
          </cell>
        </row>
        <row r="1071">
          <cell r="C1071" t="str">
            <v>20,136</v>
          </cell>
          <cell r="D1071" t="str">
            <v>Delegación SEDESOL en Michoacán</v>
          </cell>
        </row>
        <row r="1072">
          <cell r="C1072" t="str">
            <v>20,137</v>
          </cell>
          <cell r="D1072" t="str">
            <v>Delegación SEDESOL en Morelos</v>
          </cell>
        </row>
        <row r="1073">
          <cell r="C1073" t="str">
            <v>20,138</v>
          </cell>
          <cell r="D1073" t="str">
            <v>Delegación SEDESOL en Nayarit</v>
          </cell>
        </row>
        <row r="1074">
          <cell r="C1074" t="str">
            <v>20,139</v>
          </cell>
          <cell r="D1074" t="str">
            <v>Delegación SEDESOL en Nuevo León</v>
          </cell>
        </row>
        <row r="1075">
          <cell r="C1075" t="str">
            <v>20,140</v>
          </cell>
          <cell r="D1075" t="str">
            <v>Delegación SEDESOL en Oaxaca</v>
          </cell>
        </row>
        <row r="1076">
          <cell r="C1076" t="str">
            <v>20,141</v>
          </cell>
          <cell r="D1076" t="str">
            <v>Delegación SEDESOL en Puebla</v>
          </cell>
        </row>
        <row r="1077">
          <cell r="C1077" t="str">
            <v>20,142</v>
          </cell>
          <cell r="D1077" t="str">
            <v>Delegación SEDESOL en Querétaro</v>
          </cell>
        </row>
        <row r="1078">
          <cell r="C1078" t="str">
            <v>20,143</v>
          </cell>
          <cell r="D1078" t="str">
            <v>Delegación SEDESOL en Quintana Roo</v>
          </cell>
        </row>
        <row r="1079">
          <cell r="C1079" t="str">
            <v>20,144</v>
          </cell>
          <cell r="D1079" t="str">
            <v>Delegación SEDESOL en San Luis Potosí</v>
          </cell>
        </row>
        <row r="1080">
          <cell r="C1080" t="str">
            <v>20,145</v>
          </cell>
          <cell r="D1080" t="str">
            <v>Delegación SEDESOL en Sinaloa</v>
          </cell>
        </row>
        <row r="1081">
          <cell r="C1081" t="str">
            <v>20,146</v>
          </cell>
          <cell r="D1081" t="str">
            <v>Delegación SEDESOL en Sonora</v>
          </cell>
        </row>
        <row r="1082">
          <cell r="C1082" t="str">
            <v>20,147</v>
          </cell>
          <cell r="D1082" t="str">
            <v>Delegación SEDESOL en Tabasco</v>
          </cell>
        </row>
        <row r="1083">
          <cell r="C1083" t="str">
            <v>20,148</v>
          </cell>
          <cell r="D1083" t="str">
            <v>Delegación SEDESOL en Tamaulipas</v>
          </cell>
        </row>
        <row r="1084">
          <cell r="C1084" t="str">
            <v>20,149</v>
          </cell>
          <cell r="D1084" t="str">
            <v>Delegación SEDESOL en Tlaxcala</v>
          </cell>
        </row>
        <row r="1085">
          <cell r="C1085" t="str">
            <v>20,150</v>
          </cell>
          <cell r="D1085" t="str">
            <v>Delegación SEDESOL en Veracruz</v>
          </cell>
        </row>
        <row r="1086">
          <cell r="C1086" t="str">
            <v>20,151</v>
          </cell>
          <cell r="D1086" t="str">
            <v>Delegación SEDESOL en Yucatán</v>
          </cell>
        </row>
        <row r="1087">
          <cell r="C1087" t="str">
            <v>20,152</v>
          </cell>
          <cell r="D1087" t="str">
            <v>Delegación SEDESOL en Zacatecas</v>
          </cell>
        </row>
        <row r="1088">
          <cell r="C1088" t="str">
            <v>20,200</v>
          </cell>
          <cell r="D1088" t="str">
            <v>Subsecretaría de Desarrollo Social y Humano</v>
          </cell>
        </row>
        <row r="1089">
          <cell r="C1089" t="str">
            <v>20,210</v>
          </cell>
          <cell r="D1089" t="str">
            <v>Dirección General de Opciones Productivas</v>
          </cell>
        </row>
        <row r="1090">
          <cell r="C1090" t="str">
            <v>20,211</v>
          </cell>
          <cell r="D1090" t="str">
            <v>Dirección General de Políticas Sociales</v>
          </cell>
        </row>
        <row r="1091">
          <cell r="C1091" t="str">
            <v>20,212</v>
          </cell>
          <cell r="D1091" t="str">
            <v>Unidad de Microrregiones</v>
          </cell>
        </row>
        <row r="1092">
          <cell r="C1092" t="str">
            <v>20,213</v>
          </cell>
          <cell r="D1092" t="str">
            <v>Dirección General de Atención a Grupos Prioritarios</v>
          </cell>
        </row>
        <row r="1093">
          <cell r="C1093" t="str">
            <v>20,214</v>
          </cell>
          <cell r="D1093" t="str">
            <v>Dirección General de Seguimiento</v>
          </cell>
        </row>
        <row r="1094">
          <cell r="C1094" t="str">
            <v>20,300</v>
          </cell>
          <cell r="D1094" t="str">
            <v>Subsecretaría de Desarrollo Urbano y Ordenación del Territorio</v>
          </cell>
        </row>
        <row r="1095">
          <cell r="C1095" t="str">
            <v>20,310</v>
          </cell>
          <cell r="D1095" t="str">
            <v>Dirección General de Equipamiento e Infraestructura en Zonas Urbano-Marginadas</v>
          </cell>
        </row>
        <row r="1096">
          <cell r="C1096" t="str">
            <v>20,312</v>
          </cell>
          <cell r="D1096" t="str">
            <v>Dirección General de Desarrollo Urbano y Suelo</v>
          </cell>
        </row>
        <row r="1097">
          <cell r="C1097" t="str">
            <v>20,313</v>
          </cell>
          <cell r="D1097" t="str">
            <v>Unidad de Programas de Atención de la Pobreza Urbana</v>
          </cell>
        </row>
        <row r="1098">
          <cell r="C1098" t="str">
            <v>20,314</v>
          </cell>
          <cell r="D1098" t="str">
            <v>Dirección General de Desarrollo Territorial</v>
          </cell>
        </row>
        <row r="1099">
          <cell r="C1099" t="str">
            <v>20,315</v>
          </cell>
          <cell r="D1099" t="str">
            <v>Unidad de Desarrollo Regional</v>
          </cell>
        </row>
        <row r="1100">
          <cell r="C1100" t="str">
            <v>20,400</v>
          </cell>
          <cell r="D1100" t="str">
            <v>Oficialía Mayor</v>
          </cell>
        </row>
        <row r="1101">
          <cell r="C1101" t="str">
            <v>20,410</v>
          </cell>
          <cell r="D1101" t="str">
            <v>Dirección General de Programación y Presupuesto</v>
          </cell>
        </row>
        <row r="1102">
          <cell r="C1102" t="str">
            <v>20,411</v>
          </cell>
          <cell r="D1102" t="str">
            <v>Dirección General de Recursos Materiales</v>
          </cell>
        </row>
        <row r="1103">
          <cell r="C1103" t="str">
            <v>20,412</v>
          </cell>
          <cell r="D1103" t="str">
            <v>Dirección General de Recursos Humanos</v>
          </cell>
        </row>
        <row r="1104">
          <cell r="C1104" t="str">
            <v>20,413</v>
          </cell>
          <cell r="D1104" t="str">
            <v>Dirección General de Informática</v>
          </cell>
        </row>
        <row r="1105">
          <cell r="C1105" t="str">
            <v>20,414</v>
          </cell>
          <cell r="D1105" t="str">
            <v>Dirección General de Organización</v>
          </cell>
        </row>
        <row r="1106">
          <cell r="C1106" t="str">
            <v>20,500</v>
          </cell>
          <cell r="D1106" t="str">
            <v>Unidad del Abogado General y Comisionado para la Transparencia</v>
          </cell>
        </row>
        <row r="1107">
          <cell r="C1107" t="str">
            <v>20,510</v>
          </cell>
          <cell r="D1107" t="str">
            <v>Dirección General de Normatividad y Asuntos Contenciosos</v>
          </cell>
        </row>
        <row r="1108">
          <cell r="C1108" t="str">
            <v>20,600</v>
          </cell>
          <cell r="D1108" t="str">
            <v>Subsecretaría de Prospectiva, Planeación y Evaluación</v>
          </cell>
        </row>
        <row r="1109">
          <cell r="C1109" t="str">
            <v>20,610</v>
          </cell>
          <cell r="D1109" t="str">
            <v>Dirección General de Evaluación y Monitoreo de los Programas Sociales</v>
          </cell>
        </row>
        <row r="1110">
          <cell r="C1110" t="str">
            <v>20,611</v>
          </cell>
          <cell r="D1110" t="str">
            <v>Dirección General de Análisis y Prospectiva</v>
          </cell>
        </row>
        <row r="1111">
          <cell r="C1111" t="str">
            <v>20,612</v>
          </cell>
          <cell r="D1111" t="str">
            <v>Dirección General de Geoestadística y Padrones de Beneficiarios</v>
          </cell>
        </row>
        <row r="1112">
          <cell r="C1112" t="str">
            <v>20,613</v>
          </cell>
          <cell r="D1112" t="str">
            <v>Unidad de Planeación y Relaciones Internacionales</v>
          </cell>
        </row>
        <row r="1113">
          <cell r="C1113" t="str">
            <v>21,A00</v>
          </cell>
          <cell r="D1113" t="str">
            <v>Centro de Estudios Superiores de Turismo</v>
          </cell>
        </row>
        <row r="1114">
          <cell r="C1114" t="str">
            <v>21,B00</v>
          </cell>
          <cell r="D1114" t="str">
            <v>Corporación Ángeles Verdes</v>
          </cell>
        </row>
        <row r="1115">
          <cell r="C1115" t="str">
            <v>21,W3H</v>
          </cell>
          <cell r="D1115" t="str">
            <v>FONATUR Constructora, S.A. de C.V.</v>
          </cell>
        </row>
        <row r="1116">
          <cell r="C1116" t="str">
            <v>21,W3J</v>
          </cell>
          <cell r="D1116" t="str">
            <v>Consejo de Promoción Turística de México, S.A. de C.V.</v>
          </cell>
        </row>
        <row r="1117">
          <cell r="C1117" t="str">
            <v>21,W3N</v>
          </cell>
          <cell r="D1117" t="str">
            <v>Fondo Nacional de Fomento al Turismo</v>
          </cell>
        </row>
        <row r="1118">
          <cell r="C1118" t="str">
            <v>21,W3S</v>
          </cell>
          <cell r="D1118" t="str">
            <v>FONATUR Mantenimiento Turístico, S.A. de C.V.</v>
          </cell>
        </row>
        <row r="1119">
          <cell r="C1119" t="str">
            <v>21,W3W</v>
          </cell>
          <cell r="D1119" t="str">
            <v>FONATUR Prestadora de Servicios, S.A. de C.V.</v>
          </cell>
        </row>
        <row r="1120">
          <cell r="C1120" t="str">
            <v>21,W3X</v>
          </cell>
          <cell r="D1120" t="str">
            <v>FONATUR Operadora Portuaria, S.A. de C.V.</v>
          </cell>
        </row>
        <row r="1121">
          <cell r="C1121" t="str">
            <v>21,100</v>
          </cell>
          <cell r="D1121" t="str">
            <v>Secretaría</v>
          </cell>
        </row>
        <row r="1122">
          <cell r="C1122" t="str">
            <v>21,110</v>
          </cell>
          <cell r="D1122" t="str">
            <v>Contraloría Interna</v>
          </cell>
        </row>
        <row r="1123">
          <cell r="C1123" t="str">
            <v>21,111</v>
          </cell>
          <cell r="D1123" t="str">
            <v>Dirección General de Comunicación Social</v>
          </cell>
        </row>
        <row r="1124">
          <cell r="C1124" t="str">
            <v>21,112</v>
          </cell>
          <cell r="D1124" t="str">
            <v>Dirección General de Asuntos Jurídicos</v>
          </cell>
        </row>
        <row r="1125">
          <cell r="C1125" t="str">
            <v>21,200</v>
          </cell>
          <cell r="D1125" t="str">
            <v>Subsecretaría de Operación Turística</v>
          </cell>
        </row>
        <row r="1126">
          <cell r="C1126" t="str">
            <v>21,210</v>
          </cell>
          <cell r="D1126" t="str">
            <v>Dirección General de Programas Regionales</v>
          </cell>
        </row>
        <row r="1127">
          <cell r="C1127" t="str">
            <v>21,211</v>
          </cell>
          <cell r="D1127" t="str">
            <v>Dirección General de Desarrollo de Productos Turísticos</v>
          </cell>
        </row>
        <row r="1128">
          <cell r="C1128" t="str">
            <v>21,212</v>
          </cell>
          <cell r="D1128" t="str">
            <v>Dirección General de Desarrollo de la Cultura Turística</v>
          </cell>
        </row>
        <row r="1129">
          <cell r="C1129" t="str">
            <v>21,213</v>
          </cell>
          <cell r="D1129" t="str">
            <v>Dirección General de Mejora Regulatoria</v>
          </cell>
        </row>
        <row r="1130">
          <cell r="C1130" t="str">
            <v>21,500</v>
          </cell>
          <cell r="D1130" t="str">
            <v>Subsecretaría de Innovación y Calidad (Oficialía Mayor)</v>
          </cell>
        </row>
        <row r="1131">
          <cell r="C1131" t="str">
            <v>21,510</v>
          </cell>
          <cell r="D1131" t="str">
            <v>Dirección General de Administración</v>
          </cell>
        </row>
        <row r="1132">
          <cell r="C1132" t="str">
            <v>21,511</v>
          </cell>
          <cell r="D1132" t="str">
            <v>Dirección General de Desarrollo Institucional y Coordinación Sectorial</v>
          </cell>
        </row>
        <row r="1133">
          <cell r="C1133" t="str">
            <v>21,512</v>
          </cell>
          <cell r="D1133" t="str">
            <v>Dirección General de Servicios al Turista</v>
          </cell>
        </row>
        <row r="1134">
          <cell r="C1134" t="str">
            <v>21,600</v>
          </cell>
          <cell r="D1134" t="str">
            <v>Subsecretaría de Planeación Turística</v>
          </cell>
        </row>
        <row r="1135">
          <cell r="C1135" t="str">
            <v>21,610</v>
          </cell>
          <cell r="D1135" t="str">
            <v>Dirección General de Información y Análisis</v>
          </cell>
        </row>
        <row r="1136">
          <cell r="C1136" t="str">
            <v>21,611</v>
          </cell>
          <cell r="D1136" t="str">
            <v>Dirección General de Planeación Estratégica y Política Sectorial</v>
          </cell>
        </row>
        <row r="1137">
          <cell r="C1137" t="str">
            <v>22,100</v>
          </cell>
          <cell r="D1137" t="str">
            <v>Instituto Federal Electoral</v>
          </cell>
        </row>
        <row r="1138">
          <cell r="C1138" t="str">
            <v>22,101</v>
          </cell>
          <cell r="D1138" t="str">
            <v>Presidencia del Consejo General</v>
          </cell>
        </row>
        <row r="1139">
          <cell r="C1139" t="str">
            <v>22,102</v>
          </cell>
          <cell r="D1139" t="str">
            <v>Consejeros Electorales</v>
          </cell>
        </row>
        <row r="1140">
          <cell r="C1140" t="str">
            <v>22,103</v>
          </cell>
          <cell r="D1140" t="str">
            <v>Secretaría Ejecutiva</v>
          </cell>
        </row>
        <row r="1141">
          <cell r="C1141" t="str">
            <v>22,104</v>
          </cell>
          <cell r="D1141" t="str">
            <v>Coordinación Nacional de Comunicación Social</v>
          </cell>
        </row>
        <row r="1142">
          <cell r="C1142" t="str">
            <v>22,105</v>
          </cell>
          <cell r="D1142" t="str">
            <v>Coordinación de Asuntos Internacionales</v>
          </cell>
        </row>
        <row r="1143">
          <cell r="C1143" t="str">
            <v>22,106</v>
          </cell>
          <cell r="D1143" t="str">
            <v>Dirección del Secretariado</v>
          </cell>
        </row>
        <row r="1144">
          <cell r="C1144" t="str">
            <v>22,107</v>
          </cell>
          <cell r="D1144" t="str">
            <v>Contraloría General</v>
          </cell>
        </row>
        <row r="1145">
          <cell r="C1145" t="str">
            <v>22,108</v>
          </cell>
          <cell r="D1145" t="str">
            <v>Dirección Jurídica</v>
          </cell>
        </row>
        <row r="1146">
          <cell r="C1146" t="str">
            <v>22,109</v>
          </cell>
          <cell r="D1146" t="str">
            <v>Unidad de Servicios de Informática</v>
          </cell>
        </row>
        <row r="1147">
          <cell r="C1147" t="str">
            <v>22,110</v>
          </cell>
          <cell r="D1147" t="str">
            <v>Centro para el Desarrollo Democrático</v>
          </cell>
        </row>
        <row r="1148">
          <cell r="C1148" t="str">
            <v>22,111</v>
          </cell>
          <cell r="D1148" t="str">
            <v>Dirección Ejecutiva del Registro Federal de Electores</v>
          </cell>
        </row>
        <row r="1149">
          <cell r="C1149" t="str">
            <v>22,112</v>
          </cell>
          <cell r="D1149" t="str">
            <v>Dirección Ejecutiva de Prerrogativas y Partidos Políticos</v>
          </cell>
        </row>
        <row r="1150">
          <cell r="C1150" t="str">
            <v>22,113</v>
          </cell>
          <cell r="D1150" t="str">
            <v>Dirección Ejecutiva de Organización Electoral</v>
          </cell>
        </row>
        <row r="1151">
          <cell r="C1151" t="str">
            <v>22,114</v>
          </cell>
          <cell r="D1151" t="str">
            <v>Dirección Ejecutiva del Servicio Profesional Electoral</v>
          </cell>
        </row>
        <row r="1152">
          <cell r="C1152" t="str">
            <v>22,115</v>
          </cell>
          <cell r="D1152" t="str">
            <v>Dirección Ejecutiva de Capacitación Electoral y Educación Cívica</v>
          </cell>
        </row>
        <row r="1153">
          <cell r="C1153" t="str">
            <v>22,116</v>
          </cell>
          <cell r="D1153" t="str">
            <v>Dirección Ejecutiva de Administración</v>
          </cell>
        </row>
        <row r="1154">
          <cell r="C1154" t="str">
            <v>22,118</v>
          </cell>
          <cell r="D1154" t="str">
            <v>Servicios de Información y Documentación</v>
          </cell>
        </row>
        <row r="1155">
          <cell r="C1155" t="str">
            <v>22,119</v>
          </cell>
          <cell r="D1155" t="str">
            <v>Coordinación del Voto de los Mexicanos Residentes en el Extranjero</v>
          </cell>
        </row>
        <row r="1156">
          <cell r="C1156" t="str">
            <v>22,120</v>
          </cell>
          <cell r="D1156" t="str">
            <v>Unidad de Fiscalización de los Recursos de los Partidos Políticos</v>
          </cell>
        </row>
        <row r="1157">
          <cell r="C1157" t="str">
            <v>22,200</v>
          </cell>
          <cell r="D1157" t="str">
            <v>Juntas Locales</v>
          </cell>
        </row>
        <row r="1158">
          <cell r="C1158" t="str">
            <v>22,300</v>
          </cell>
          <cell r="D1158" t="str">
            <v>Juntas Distritales</v>
          </cell>
        </row>
        <row r="1159">
          <cell r="C1159" t="str">
            <v>23,411</v>
          </cell>
          <cell r="D1159" t="str">
            <v>Unidad de Política y Control Presupuestario</v>
          </cell>
        </row>
        <row r="1160">
          <cell r="C1160" t="str">
            <v>24,210</v>
          </cell>
          <cell r="D1160" t="str">
            <v>Unidad de Crédito Público</v>
          </cell>
        </row>
        <row r="1161">
          <cell r="C1161" t="str">
            <v>25,C00</v>
          </cell>
          <cell r="D1161" t="str">
            <v>Administración Federal de Servicios Educativos en el Distrito Federal</v>
          </cell>
        </row>
        <row r="1162">
          <cell r="C1162" t="str">
            <v>25,416</v>
          </cell>
          <cell r="D1162" t="str">
            <v>Dirección General de Programación y Presupuesto "A"</v>
          </cell>
        </row>
        <row r="1163">
          <cell r="C1163" t="str">
            <v>25,700</v>
          </cell>
          <cell r="D1163" t="str">
            <v>Oficialía Mayor</v>
          </cell>
        </row>
        <row r="1164">
          <cell r="C1164" t="str">
            <v>27,A00</v>
          </cell>
          <cell r="D1164" t="str">
            <v>Instituto de Administración y Avalúos de Bienes Nacionales</v>
          </cell>
        </row>
        <row r="1165">
          <cell r="C1165" t="str">
            <v>27,100</v>
          </cell>
          <cell r="D1165" t="str">
            <v>Secretaría</v>
          </cell>
        </row>
        <row r="1166">
          <cell r="C1166" t="str">
            <v>27,110</v>
          </cell>
          <cell r="D1166" t="str">
            <v>Unidad de Asuntos Jurídicos</v>
          </cell>
        </row>
        <row r="1167">
          <cell r="C1167" t="str">
            <v>27,112</v>
          </cell>
          <cell r="D1167" t="str">
            <v>Contraloría Interna</v>
          </cell>
        </row>
        <row r="1168">
          <cell r="C1168" t="str">
            <v>27,113</v>
          </cell>
          <cell r="D1168" t="str">
            <v>Coordinación General de Órganos de Vigilancia y Control</v>
          </cell>
        </row>
        <row r="1169">
          <cell r="C1169" t="str">
            <v>27,116</v>
          </cell>
          <cell r="D1169" t="str">
            <v>Dirección General de Comunicación Social</v>
          </cell>
        </row>
        <row r="1170">
          <cell r="C1170" t="str">
            <v>27,117</v>
          </cell>
          <cell r="D1170" t="str">
            <v>Unidad de Políticas de Transparencia y Cooperación Internacional</v>
          </cell>
        </row>
        <row r="1171">
          <cell r="C1171" t="str">
            <v>27,118</v>
          </cell>
          <cell r="D1171" t="str">
            <v>Dirección General de Información e Integración</v>
          </cell>
        </row>
        <row r="1172">
          <cell r="C1172" t="str">
            <v>27,200</v>
          </cell>
          <cell r="D1172" t="str">
            <v>Subsecretaría de Control y Auditoría de la Gestión Pública</v>
          </cell>
        </row>
        <row r="1173">
          <cell r="C1173" t="str">
            <v>27,208</v>
          </cell>
          <cell r="D1173" t="str">
            <v>Unidad de Control y Auditoría a Obra Pública</v>
          </cell>
        </row>
        <row r="1174">
          <cell r="C1174" t="str">
            <v>27,209</v>
          </cell>
          <cell r="D1174" t="str">
            <v>Unidad de Control de la Gestión Pública</v>
          </cell>
        </row>
        <row r="1175">
          <cell r="C1175" t="str">
            <v>27,210</v>
          </cell>
          <cell r="D1175" t="str">
            <v>Unidad de Auditoría Gubernamental</v>
          </cell>
        </row>
        <row r="1176">
          <cell r="C1176" t="str">
            <v>27,211</v>
          </cell>
          <cell r="D1176" t="str">
            <v>Unidad de Operación Regional y Contraloría Social</v>
          </cell>
        </row>
        <row r="1177">
          <cell r="C1177" t="str">
            <v>27,212</v>
          </cell>
          <cell r="D1177" t="str">
            <v>Dirección General de Auditorías Externas</v>
          </cell>
        </row>
        <row r="1178">
          <cell r="C1178" t="str">
            <v>27,28S</v>
          </cell>
          <cell r="D1178" t="str">
            <v>Instituto Nacional de Administración Pública, A.C.</v>
          </cell>
        </row>
        <row r="1179">
          <cell r="C1179" t="str">
            <v>27,300</v>
          </cell>
          <cell r="D1179" t="str">
            <v>Subsecretaría de Atención Ciudadana y Normatividad</v>
          </cell>
        </row>
        <row r="1180">
          <cell r="C1180" t="str">
            <v>27,308</v>
          </cell>
          <cell r="D1180" t="str">
            <v>Unidad de Política de Contrataciones Públicas</v>
          </cell>
        </row>
        <row r="1181">
          <cell r="C1181" t="str">
            <v>27,309</v>
          </cell>
          <cell r="D1181" t="str">
            <v>Unidad de Normatividad de Contrataciones Públicas</v>
          </cell>
        </row>
        <row r="1182">
          <cell r="C1182" t="str">
            <v>27,310</v>
          </cell>
          <cell r="D1182" t="str">
            <v>Unidad de Atención Ciudadana</v>
          </cell>
        </row>
        <row r="1183">
          <cell r="C1183" t="str">
            <v>27,311</v>
          </cell>
          <cell r="D1183" t="str">
            <v>Dirección General de Responsabilidades y Situación Patrimonial</v>
          </cell>
        </row>
        <row r="1184">
          <cell r="C1184" t="str">
            <v>27,312</v>
          </cell>
          <cell r="D1184" t="str">
            <v>Dirección General de Controversias y Sanciones en Contrataciones Públicas</v>
          </cell>
        </row>
        <row r="1185">
          <cell r="C1185" t="str">
            <v>27,400</v>
          </cell>
          <cell r="D1185" t="str">
            <v>Subsecretaría de la Función Pública</v>
          </cell>
        </row>
        <row r="1186">
          <cell r="C1186" t="str">
            <v>27,408</v>
          </cell>
          <cell r="D1186" t="str">
            <v>Unidad de Política de Recursos Humanos de la Administración Pública Federal</v>
          </cell>
        </row>
        <row r="1187">
          <cell r="C1187" t="str">
            <v>27,409</v>
          </cell>
          <cell r="D1187" t="str">
            <v>Unidad de Gobierno Digital</v>
          </cell>
        </row>
        <row r="1188">
          <cell r="C1188" t="str">
            <v>27,411</v>
          </cell>
          <cell r="D1188" t="str">
            <v>Unidad de Políticas de Mejora de la Gestión Pública</v>
          </cell>
        </row>
        <row r="1189">
          <cell r="C1189" t="str">
            <v>27,416</v>
          </cell>
          <cell r="D1189" t="str">
            <v>Unidad de Evaluación de la Gestión y el Desempeño Gubernamental</v>
          </cell>
        </row>
        <row r="1190">
          <cell r="C1190" t="str">
            <v>27,500</v>
          </cell>
          <cell r="D1190" t="str">
            <v>Oficialía Mayor</v>
          </cell>
        </row>
        <row r="1191">
          <cell r="C1191" t="str">
            <v>27,510</v>
          </cell>
          <cell r="D1191" t="str">
            <v>Dirección General de Recursos Humanos</v>
          </cell>
        </row>
        <row r="1192">
          <cell r="C1192" t="str">
            <v>27,511</v>
          </cell>
          <cell r="D1192" t="str">
            <v>Dirección General de Tecnologías de Información</v>
          </cell>
        </row>
        <row r="1193">
          <cell r="C1193" t="str">
            <v>27,512</v>
          </cell>
          <cell r="D1193" t="str">
            <v>Dirección General de Programación y Presupuesto</v>
          </cell>
        </row>
        <row r="1194">
          <cell r="C1194" t="str">
            <v>27,513</v>
          </cell>
          <cell r="D1194" t="str">
            <v>Dirección General de Modernización Administrativa y Procesos</v>
          </cell>
        </row>
        <row r="1195">
          <cell r="C1195" t="str">
            <v>27,514</v>
          </cell>
          <cell r="D1195" t="str">
            <v>Dirección General de Recursos Materiales y Servicios Generales</v>
          </cell>
        </row>
        <row r="1196">
          <cell r="C1196" t="str">
            <v>28,114</v>
          </cell>
          <cell r="D1196" t="str">
            <v>Unidad de Coordinación con Entidades Federativas</v>
          </cell>
        </row>
        <row r="1197">
          <cell r="C1197" t="str">
            <v>29,210</v>
          </cell>
          <cell r="D1197" t="str">
            <v>Unidad de Crédito Público</v>
          </cell>
        </row>
        <row r="1198">
          <cell r="C1198" t="str">
            <v>30,411</v>
          </cell>
          <cell r="D1198" t="str">
            <v>Unidad de Política y Control Presupuestario</v>
          </cell>
        </row>
        <row r="1199">
          <cell r="C1199" t="str">
            <v>31,100</v>
          </cell>
          <cell r="D1199" t="str">
            <v>Tribunal Superior Agrario</v>
          </cell>
        </row>
        <row r="1200">
          <cell r="C1200" t="str">
            <v>31,200</v>
          </cell>
          <cell r="D1200" t="str">
            <v>Tribunales Unitarios Agrarios</v>
          </cell>
        </row>
        <row r="1201">
          <cell r="C1201" t="str">
            <v>31,300</v>
          </cell>
          <cell r="D1201" t="str">
            <v>Oficialía Mayor</v>
          </cell>
        </row>
        <row r="1202">
          <cell r="C1202" t="str">
            <v>32,110</v>
          </cell>
          <cell r="D1202" t="str">
            <v>Tribunal Federal de Justicia Fiscal y Administrativa con sede en el Distrito Federal</v>
          </cell>
        </row>
        <row r="1203">
          <cell r="C1203" t="str">
            <v>32,111</v>
          </cell>
          <cell r="D1203" t="str">
            <v>Sala Regional del Noroeste II, con sede en Ciudad Obregón, Son.</v>
          </cell>
        </row>
        <row r="1204">
          <cell r="C1204" t="str">
            <v>32,112</v>
          </cell>
          <cell r="D1204" t="str">
            <v>Primera Sala Regional del Norte Centro II, con sede en Torreón, Coah.</v>
          </cell>
        </row>
        <row r="1205">
          <cell r="C1205" t="str">
            <v>32,113</v>
          </cell>
          <cell r="D1205" t="str">
            <v>Primera Sala Regional del Noreste, con sede en Garza García, N. L.</v>
          </cell>
        </row>
        <row r="1206">
          <cell r="C1206" t="str">
            <v>32,114</v>
          </cell>
          <cell r="D1206" t="str">
            <v>Primera Sala Regional de Occidente, con sede en Guadalajara, Jal.</v>
          </cell>
        </row>
        <row r="1207">
          <cell r="C1207" t="str">
            <v>32,115</v>
          </cell>
          <cell r="D1207" t="str">
            <v>Sala Regional del Centro III, con sede en Celaya, Gto.</v>
          </cell>
        </row>
        <row r="1208">
          <cell r="C1208" t="str">
            <v>32,116</v>
          </cell>
          <cell r="D1208" t="str">
            <v>Primera Sala Regional de Oriente, con sede en Puebla, Pue.</v>
          </cell>
        </row>
        <row r="1209">
          <cell r="C1209" t="str">
            <v>32,118</v>
          </cell>
          <cell r="D1209" t="str">
            <v>Primera Sala Regional del Sureste, con sede en Oaxaca, Oax.</v>
          </cell>
        </row>
        <row r="1210">
          <cell r="C1210" t="str">
            <v>32,119</v>
          </cell>
          <cell r="D1210" t="str">
            <v>Primera Sala Regional Peninsular, con sede en Mérida, Yuc.</v>
          </cell>
        </row>
        <row r="1211">
          <cell r="C1211" t="str">
            <v>32,120</v>
          </cell>
          <cell r="D1211" t="str">
            <v>Sala Regional del Pacífico, con sede en Acapulco, Gro.</v>
          </cell>
        </row>
        <row r="1212">
          <cell r="C1212" t="str">
            <v>32,121</v>
          </cell>
          <cell r="D1212" t="str">
            <v>Primera Sala Regional Hidalgo-México, con sede en Tlalnepantla, Méx.</v>
          </cell>
        </row>
        <row r="1213">
          <cell r="C1213" t="str">
            <v>32,122</v>
          </cell>
          <cell r="D1213" t="str">
            <v>Sala Regional del Pacífico-Centro, con sede en la ciudad de Morelia, Estado de Michoacán</v>
          </cell>
        </row>
        <row r="1214">
          <cell r="C1214" t="str">
            <v>32,201</v>
          </cell>
          <cell r="D1214" t="str">
            <v>Segunda Sala Regional Hidalgo-México, con sede en Tlalnepantla, Mex.</v>
          </cell>
        </row>
        <row r="1215">
          <cell r="C1215" t="str">
            <v>32,202</v>
          </cell>
          <cell r="D1215" t="str">
            <v>Sala Regional del Centro II, con sede en Querétaro, Qro.</v>
          </cell>
        </row>
        <row r="1216">
          <cell r="C1216" t="str">
            <v>32,203</v>
          </cell>
          <cell r="D1216" t="str">
            <v>Segunda Sala Regional del Noreste, con sede en Monterrey, N. L.</v>
          </cell>
        </row>
        <row r="1217">
          <cell r="C1217" t="str">
            <v>32,204</v>
          </cell>
          <cell r="D1217" t="str">
            <v>Sala Regional del Noroeste I, con sede en Tijuana, B. C.</v>
          </cell>
        </row>
        <row r="1218">
          <cell r="C1218" t="str">
            <v>32,205</v>
          </cell>
          <cell r="D1218" t="str">
            <v>Segunda Sala Regional de Occidente, con sede en Guadalajara, Jal.</v>
          </cell>
        </row>
        <row r="1219">
          <cell r="C1219" t="str">
            <v>32,206</v>
          </cell>
          <cell r="D1219" t="str">
            <v>Sala Regional del Norte Centro I, con sede en Chihuahua, Chih.</v>
          </cell>
        </row>
        <row r="1220">
          <cell r="C1220" t="str">
            <v>32,207</v>
          </cell>
          <cell r="D1220" t="str">
            <v>Segunda Sala Regional de Oriente, con sede en Puebla, Pue.</v>
          </cell>
        </row>
        <row r="1221">
          <cell r="C1221" t="str">
            <v>32,208</v>
          </cell>
          <cell r="D1221" t="str">
            <v>Segunda Sala Regional del Golfo, con sede en la ciudad de Jalapa, Estado de Veracruz</v>
          </cell>
        </row>
        <row r="1222">
          <cell r="C1222" t="str">
            <v>32,301</v>
          </cell>
          <cell r="D1222" t="str">
            <v>Sala Regional del Golfo, con sede en Jalapa, Ver.</v>
          </cell>
        </row>
        <row r="1223">
          <cell r="C1223" t="str">
            <v>32,302</v>
          </cell>
          <cell r="D1223" t="str">
            <v>Sala Regional del Centro I, con sede en Aguascalientes, Ags.</v>
          </cell>
        </row>
        <row r="1224">
          <cell r="C1224" t="str">
            <v>32,303</v>
          </cell>
          <cell r="D1224" t="str">
            <v>Sala Regional del Noroeste III, con sede en Culiacán, Sin.</v>
          </cell>
        </row>
        <row r="1225">
          <cell r="C1225" t="str">
            <v>32,304</v>
          </cell>
          <cell r="D1225" t="str">
            <v>Segunda Sala Regional del Norte Centro II, con sede en Torreón, Coah.</v>
          </cell>
        </row>
        <row r="1226">
          <cell r="C1226" t="str">
            <v>32,305</v>
          </cell>
          <cell r="D1226" t="str">
            <v>Tercera Sala Regional Hidalgo-México, con sede en Tlalnepantla, Mex.</v>
          </cell>
        </row>
        <row r="1227">
          <cell r="C1227" t="str">
            <v>32,306</v>
          </cell>
          <cell r="D1227" t="str">
            <v>Sala Regional del Golfo Norte, con sede en Ciudad Victoria, Tamps.</v>
          </cell>
        </row>
        <row r="1228">
          <cell r="C1228" t="str">
            <v>32,307</v>
          </cell>
          <cell r="D1228" t="str">
            <v>Sala Regional Chiapas-Tabasco, con sede en Tuxtla Gutiérrez, Chiapas</v>
          </cell>
        </row>
        <row r="1229">
          <cell r="C1229" t="str">
            <v>32,308</v>
          </cell>
          <cell r="D1229" t="str">
            <v>Sala Regional del Caribe, con sede en Cancún, Quintana Roo</v>
          </cell>
        </row>
        <row r="1230">
          <cell r="C1230" t="str">
            <v>32,309</v>
          </cell>
          <cell r="D1230" t="str">
            <v>Tercera Sala Regional del Norte-Centro II, con sede en la ciudad de Torreón, Estado de Coahuila</v>
          </cell>
        </row>
        <row r="1231">
          <cell r="C1231" t="str">
            <v>32,310</v>
          </cell>
          <cell r="D1231" t="str">
            <v>Tercera Sala Regional del Occidente, con sede en la ciudad de Guadalajara, Estado de Jalisco</v>
          </cell>
        </row>
        <row r="1232">
          <cell r="C1232" t="str">
            <v>32,311</v>
          </cell>
          <cell r="D1232" t="str">
            <v>Tercera Sala Regional del Oriente, con sede en la ciudad de Puebla, Estado de Puebla</v>
          </cell>
        </row>
        <row r="1233">
          <cell r="C1233" t="str">
            <v>32,400</v>
          </cell>
          <cell r="D1233" t="str">
            <v>Oficialía Mayor</v>
          </cell>
        </row>
        <row r="1234">
          <cell r="C1234" t="str">
            <v>32,410</v>
          </cell>
          <cell r="D1234" t="str">
            <v>Dirección General de Recursos Humanos</v>
          </cell>
        </row>
        <row r="1235">
          <cell r="C1235" t="str">
            <v>32,411</v>
          </cell>
          <cell r="D1235" t="str">
            <v>Dirección General de Programación, Organización y Presupuesto</v>
          </cell>
        </row>
        <row r="1236">
          <cell r="C1236" t="str">
            <v>32,412</v>
          </cell>
          <cell r="D1236" t="str">
            <v>Dirección General de Recursos Materiales y Servicios Generales</v>
          </cell>
        </row>
        <row r="1237">
          <cell r="C1237" t="str">
            <v>33,416</v>
          </cell>
          <cell r="D1237" t="str">
            <v>Dirección General de Programación y Presupuesto "A"</v>
          </cell>
        </row>
        <row r="1238">
          <cell r="C1238" t="str">
            <v>34,HHN</v>
          </cell>
          <cell r="D1238" t="str">
            <v>Instituto para la Protección al Ahorro Bancario</v>
          </cell>
        </row>
        <row r="1239">
          <cell r="C1239" t="str">
            <v>34,210</v>
          </cell>
          <cell r="D1239" t="str">
            <v>Unidad de Crédito Público</v>
          </cell>
        </row>
        <row r="1240">
          <cell r="C1240" t="str">
            <v>35,100</v>
          </cell>
          <cell r="D1240" t="str">
            <v>Presidencia</v>
          </cell>
        </row>
        <row r="1241">
          <cell r="C1241" t="str">
            <v>35,101</v>
          </cell>
          <cell r="D1241" t="str">
            <v>Primera Visitaduría General</v>
          </cell>
        </row>
        <row r="1242">
          <cell r="C1242" t="str">
            <v>35,102</v>
          </cell>
          <cell r="D1242" t="str">
            <v>Segunda Visitaduría General</v>
          </cell>
        </row>
        <row r="1243">
          <cell r="C1243" t="str">
            <v>35,103</v>
          </cell>
          <cell r="D1243" t="str">
            <v>Tercera Visitaduría General</v>
          </cell>
        </row>
        <row r="1244">
          <cell r="C1244" t="str">
            <v>35,104</v>
          </cell>
          <cell r="D1244" t="str">
            <v>Cuarta Visitaduría General</v>
          </cell>
        </row>
        <row r="1245">
          <cell r="C1245" t="str">
            <v>35,105</v>
          </cell>
          <cell r="D1245" t="str">
            <v>Secretaría Técnica del Consejo Consultivo</v>
          </cell>
        </row>
        <row r="1246">
          <cell r="C1246" t="str">
            <v>35,106</v>
          </cell>
          <cell r="D1246" t="str">
            <v>Secretaría Ejecutiva</v>
          </cell>
        </row>
        <row r="1247">
          <cell r="C1247" t="str">
            <v>35,107</v>
          </cell>
          <cell r="D1247" t="str">
            <v>Coordinación General de Comunicación y Proyectos</v>
          </cell>
        </row>
        <row r="1248">
          <cell r="C1248" t="str">
            <v>35,108</v>
          </cell>
          <cell r="D1248" t="str">
            <v>Centro Nacional de Derechos Humanos</v>
          </cell>
        </row>
        <row r="1249">
          <cell r="C1249" t="str">
            <v>35,109</v>
          </cell>
          <cell r="D1249" t="str">
            <v>Dirección General de Quejas y Orientación</v>
          </cell>
        </row>
        <row r="1250">
          <cell r="C1250" t="str">
            <v>35,110</v>
          </cell>
          <cell r="D1250" t="str">
            <v>Dirección General de Planeación y Análisis</v>
          </cell>
        </row>
        <row r="1251">
          <cell r="C1251" t="str">
            <v>35,111</v>
          </cell>
          <cell r="D1251" t="str">
            <v>Dirección General de Información Automatizada</v>
          </cell>
        </row>
        <row r="1252">
          <cell r="C1252" t="str">
            <v>35,112</v>
          </cell>
          <cell r="D1252" t="str">
            <v>Oficialía Mayor</v>
          </cell>
        </row>
        <row r="1253">
          <cell r="C1253" t="str">
            <v>35,113</v>
          </cell>
          <cell r="D1253" t="str">
            <v>Órgano Interno de Control</v>
          </cell>
        </row>
        <row r="1254">
          <cell r="C1254" t="str">
            <v>35,114</v>
          </cell>
          <cell r="D1254" t="str">
            <v>Dirección General de Vinculación Interinstitucional</v>
          </cell>
        </row>
        <row r="1255">
          <cell r="C1255" t="str">
            <v>35,115</v>
          </cell>
          <cell r="D1255" t="str">
            <v>Dirección General de Asuntos Jurídicos</v>
          </cell>
        </row>
        <row r="1256">
          <cell r="C1256" t="str">
            <v>35,116</v>
          </cell>
          <cell r="D1256" t="str">
            <v>Quinta Visitaduría General</v>
          </cell>
        </row>
        <row r="1257">
          <cell r="C1257" t="str">
            <v>36,B00</v>
          </cell>
          <cell r="D1257" t="str">
            <v>Consejo de Menores</v>
          </cell>
        </row>
        <row r="1258">
          <cell r="C1258" t="str">
            <v>36,C00</v>
          </cell>
          <cell r="D1258" t="str">
            <v>Policía Federal</v>
          </cell>
        </row>
        <row r="1259">
          <cell r="C1259" t="str">
            <v>36,D00</v>
          </cell>
          <cell r="D1259" t="str">
            <v>Secretariado Ejecutivo del Sistema Nacional de Seguridad Pública</v>
          </cell>
        </row>
        <row r="1260">
          <cell r="C1260" t="str">
            <v>36,E00</v>
          </cell>
          <cell r="D1260" t="str">
            <v>Prevención y Readaptación Social</v>
          </cell>
        </row>
        <row r="1261">
          <cell r="C1261" t="str">
            <v>36,F00</v>
          </cell>
          <cell r="D1261" t="str">
            <v>Servicio de Protección Federal</v>
          </cell>
        </row>
        <row r="1262">
          <cell r="C1262" t="str">
            <v>36,100</v>
          </cell>
          <cell r="D1262" t="str">
            <v>Secretaría</v>
          </cell>
        </row>
        <row r="1263">
          <cell r="C1263" t="str">
            <v>36,111</v>
          </cell>
          <cell r="D1263" t="str">
            <v>Dirección General de Comunicación Social</v>
          </cell>
        </row>
        <row r="1264">
          <cell r="C1264" t="str">
            <v>36,112</v>
          </cell>
          <cell r="D1264" t="str">
            <v>Órgano Interno de Control</v>
          </cell>
        </row>
        <row r="1265">
          <cell r="C1265" t="str">
            <v>36,113</v>
          </cell>
          <cell r="D1265" t="str">
            <v>Coordinación General de Asuntos Jurídicos</v>
          </cell>
        </row>
        <row r="1266">
          <cell r="C1266" t="str">
            <v>36,115</v>
          </cell>
          <cell r="D1266" t="str">
            <v>Dirección General de Asuntos Internacionales</v>
          </cell>
        </row>
        <row r="1267">
          <cell r="C1267" t="str">
            <v>36,200</v>
          </cell>
          <cell r="D1267" t="str">
            <v>Subsecretaría de Prevención, Vinculación y Derechos Humanos</v>
          </cell>
        </row>
        <row r="1268">
          <cell r="C1268" t="str">
            <v>36,214</v>
          </cell>
          <cell r="D1268" t="str">
            <v>Dirección General de Vinculación y Participación Ciudadana</v>
          </cell>
        </row>
        <row r="1269">
          <cell r="C1269" t="str">
            <v>36,216</v>
          </cell>
          <cell r="D1269" t="str">
            <v>Dirección General de Prevención del Delito</v>
          </cell>
        </row>
        <row r="1270">
          <cell r="C1270" t="str">
            <v>36,217</v>
          </cell>
          <cell r="D1270" t="str">
            <v>Dirección General de Derechos Humanos</v>
          </cell>
        </row>
        <row r="1271">
          <cell r="C1271" t="str">
            <v>36,300</v>
          </cell>
          <cell r="D1271" t="str">
            <v>Subsecretaría de Estrategia e Inteligencia Policial</v>
          </cell>
        </row>
        <row r="1272">
          <cell r="C1272" t="str">
            <v>36,314</v>
          </cell>
          <cell r="D1272" t="str">
            <v>Dirección General de Coordinación y Desarrollo de Policías Estatales y Municipales</v>
          </cell>
        </row>
        <row r="1273">
          <cell r="C1273" t="str">
            <v>36,315</v>
          </cell>
          <cell r="D1273" t="str">
            <v>Dirección General de Seguridad Privada</v>
          </cell>
        </row>
        <row r="1274">
          <cell r="C1274" t="str">
            <v>36,400</v>
          </cell>
          <cell r="D1274" t="str">
            <v>Oficialía Mayor</v>
          </cell>
        </row>
        <row r="1275">
          <cell r="C1275" t="str">
            <v>36,410</v>
          </cell>
          <cell r="D1275" t="str">
            <v>Dirección General de Programación, Organización y Presupuesto</v>
          </cell>
        </row>
        <row r="1276">
          <cell r="C1276" t="str">
            <v>36,411</v>
          </cell>
          <cell r="D1276" t="str">
            <v>Dirección General de Recursos Humanos</v>
          </cell>
        </row>
        <row r="1277">
          <cell r="C1277" t="str">
            <v>36,412</v>
          </cell>
          <cell r="D1277" t="str">
            <v>Dirección General de Recursos Materiales y Servicios Generales</v>
          </cell>
        </row>
        <row r="1278">
          <cell r="C1278" t="str">
            <v>36,413</v>
          </cell>
          <cell r="D1278" t="str">
            <v>Dirección General de Sistemas Administrativos</v>
          </cell>
        </row>
        <row r="1279">
          <cell r="C1279" t="str">
            <v>36,414</v>
          </cell>
          <cell r="D1279" t="str">
            <v>Dirección General de Obras Públicas y Servicios</v>
          </cell>
        </row>
        <row r="1280">
          <cell r="C1280" t="str">
            <v>36,500</v>
          </cell>
          <cell r="D1280" t="str">
            <v>Subsecretaría de Evaluación y Desarrollo Institucional</v>
          </cell>
        </row>
        <row r="1281">
          <cell r="C1281" t="str">
            <v>36,510</v>
          </cell>
          <cell r="D1281" t="str">
            <v>Dirección General de Transparencia y Mejora Regulatoria</v>
          </cell>
        </row>
        <row r="1282">
          <cell r="C1282" t="str">
            <v>36,511</v>
          </cell>
          <cell r="D1282" t="str">
            <v>Dirección General de Planeación y Evaluación</v>
          </cell>
        </row>
        <row r="1283">
          <cell r="C1283" t="str">
            <v>36,512</v>
          </cell>
          <cell r="D1283" t="str">
            <v>Dirección General de Profesionalización y Normatividad de Carrera Policial</v>
          </cell>
        </row>
        <row r="1284">
          <cell r="C1284" t="str">
            <v>36,513</v>
          </cell>
          <cell r="D1284" t="str">
            <v>Coordinación General de la Plataforma México</v>
          </cell>
        </row>
        <row r="1285">
          <cell r="C1285" t="str">
            <v>36,600</v>
          </cell>
          <cell r="D1285" t="str">
            <v>Subsecretaría del Sistema Penitenciario Federal</v>
          </cell>
        </row>
        <row r="1286">
          <cell r="C1286" t="str">
            <v>36,610</v>
          </cell>
          <cell r="D1286" t="str">
            <v>Dirección General de Normatividad y Desarrollo Penitenciario</v>
          </cell>
        </row>
        <row r="1287">
          <cell r="C1287" t="str">
            <v>36,611</v>
          </cell>
          <cell r="D1287" t="str">
            <v>Dirección General de Traslado de Reos y Seguridad Penitenciaria</v>
          </cell>
        </row>
        <row r="1288">
          <cell r="C1288" t="str">
            <v>37,100</v>
          </cell>
          <cell r="D1288" t="str">
            <v>Consejería Jurídica del Ejecutivo Federal</v>
          </cell>
        </row>
        <row r="1289">
          <cell r="C1289" t="str">
            <v>37,109</v>
          </cell>
          <cell r="D1289" t="str">
            <v>Dirección General de Administración y de Finanzas</v>
          </cell>
        </row>
        <row r="1290">
          <cell r="C1290" t="str">
            <v>37,110</v>
          </cell>
          <cell r="D1290" t="str">
            <v>Organo Interno de Control</v>
          </cell>
        </row>
        <row r="1291">
          <cell r="C1291" t="str">
            <v>37,111</v>
          </cell>
          <cell r="D1291" t="str">
            <v>Coordinación de Asesores</v>
          </cell>
        </row>
        <row r="1292">
          <cell r="C1292" t="str">
            <v>37,112</v>
          </cell>
          <cell r="D1292" t="str">
            <v>Consejería Adjunta de Consulta y Estudios Constitucionales</v>
          </cell>
        </row>
        <row r="1293">
          <cell r="C1293" t="str">
            <v>37,113</v>
          </cell>
          <cell r="D1293" t="str">
            <v>Consejería Adjunta de Legislación y Estudios Normativos</v>
          </cell>
        </row>
        <row r="1294">
          <cell r="C1294" t="str">
            <v>37,114</v>
          </cell>
          <cell r="D1294" t="str">
            <v>Consejería Adjunta de Control Constitucional y de lo Contencioso</v>
          </cell>
        </row>
        <row r="1295">
          <cell r="C1295" t="str">
            <v>38,9ZU</v>
          </cell>
          <cell r="D1295" t="str">
            <v>Centro de Ingeniería y Desarrollo Industrial</v>
          </cell>
        </row>
        <row r="1296">
          <cell r="C1296" t="str">
            <v>38,9ZW</v>
          </cell>
          <cell r="D1296" t="str">
            <v>Centro de Investigación Científica y de Educación Superior de Ensenada, B.C.</v>
          </cell>
        </row>
        <row r="1297">
          <cell r="C1297" t="str">
            <v>38,9ZY</v>
          </cell>
          <cell r="D1297" t="str">
            <v>Centro de Investigación en Alimentación y Desarrollo, A.C.</v>
          </cell>
        </row>
        <row r="1298">
          <cell r="C1298" t="str">
            <v>38,90A</v>
          </cell>
          <cell r="D1298" t="str">
            <v>Centro de Investigación en Geografía y Geomática, "Ing. Jorge L. Tamayo", A.C.</v>
          </cell>
        </row>
        <row r="1299">
          <cell r="C1299" t="str">
            <v>38,90C</v>
          </cell>
          <cell r="D1299" t="str">
            <v>Centro de Investigación en Matemáticas, A.C.</v>
          </cell>
        </row>
        <row r="1300">
          <cell r="C1300" t="str">
            <v>38,90E</v>
          </cell>
          <cell r="D1300" t="str">
            <v>Centro de Investigación en Materiales Avanzados, S.C.</v>
          </cell>
        </row>
        <row r="1301">
          <cell r="C1301" t="str">
            <v>38,90G</v>
          </cell>
          <cell r="D1301" t="str">
            <v>CIATEC, A.C. "Centro de Innovación Aplicada en Tecnologías Competitivas"</v>
          </cell>
        </row>
        <row r="1302">
          <cell r="C1302" t="str">
            <v>38,90I</v>
          </cell>
          <cell r="D1302" t="str">
            <v>Centro de Investigación y Asistencia en Tecnología y Diseño del Estado de Jalisco, A.C.</v>
          </cell>
        </row>
        <row r="1303">
          <cell r="C1303" t="str">
            <v>38,90K</v>
          </cell>
          <cell r="D1303" t="str">
            <v>Centro de Investigación y Desarrollo Tecnológico en Electroquímica, S.C.</v>
          </cell>
        </row>
        <row r="1304">
          <cell r="C1304" t="str">
            <v>38,90M</v>
          </cell>
          <cell r="D1304" t="str">
            <v>Centro de Investigación y Docencia Económicas, A.C.</v>
          </cell>
        </row>
        <row r="1305">
          <cell r="C1305" t="str">
            <v>38,90O</v>
          </cell>
          <cell r="D1305" t="str">
            <v>Centro de Investigaciones Biológicas del Noroeste, S.C.</v>
          </cell>
        </row>
        <row r="1306">
          <cell r="C1306" t="str">
            <v>38,90Q</v>
          </cell>
          <cell r="D1306" t="str">
            <v>Centro de Investigación Científica de Yucatán, A.C.</v>
          </cell>
        </row>
        <row r="1307">
          <cell r="C1307" t="str">
            <v>38,90S</v>
          </cell>
          <cell r="D1307" t="str">
            <v>Centro de Investigaciones en Optica, A.C.</v>
          </cell>
        </row>
        <row r="1308">
          <cell r="C1308" t="str">
            <v>38,90U</v>
          </cell>
          <cell r="D1308" t="str">
            <v>Centro de Investigación en Química Aplicada</v>
          </cell>
        </row>
        <row r="1309">
          <cell r="C1309" t="str">
            <v>38,90W</v>
          </cell>
          <cell r="D1309" t="str">
            <v>Centro de Investigaciones y Estudios Superiores en Antropología Social</v>
          </cell>
        </row>
        <row r="1310">
          <cell r="C1310" t="str">
            <v>38,90X</v>
          </cell>
          <cell r="D1310" t="str">
            <v>Consejo Nacional de Ciencia y Tecnología</v>
          </cell>
        </row>
        <row r="1311">
          <cell r="C1311" t="str">
            <v>38,90Y</v>
          </cell>
          <cell r="D1311" t="str">
            <v>CIATEQ, A.C. Centro de Tecnología Avanzada</v>
          </cell>
        </row>
        <row r="1312">
          <cell r="C1312" t="str">
            <v>38,91A</v>
          </cell>
          <cell r="D1312" t="str">
            <v>Corporación Mexicana de Investigación en Materiales, S.A. de C.V.</v>
          </cell>
        </row>
        <row r="1313">
          <cell r="C1313" t="str">
            <v>38,91C</v>
          </cell>
          <cell r="D1313" t="str">
            <v>El Colegio de la Frontera Norte, A.C.</v>
          </cell>
        </row>
        <row r="1314">
          <cell r="C1314" t="str">
            <v>38,91E</v>
          </cell>
          <cell r="D1314" t="str">
            <v>El Colegio de la Frontera Sur</v>
          </cell>
        </row>
        <row r="1315">
          <cell r="C1315" t="str">
            <v>38,91I</v>
          </cell>
          <cell r="D1315" t="str">
            <v>El Colegio de Michoacán, A.C.</v>
          </cell>
        </row>
        <row r="1316">
          <cell r="C1316" t="str">
            <v>38,91K</v>
          </cell>
          <cell r="D1316" t="str">
            <v>El Colegio de San Luis, A.C.</v>
          </cell>
        </row>
        <row r="1317">
          <cell r="C1317" t="str">
            <v>38,91M</v>
          </cell>
          <cell r="D1317" t="str">
            <v>Fondo de Información y Documentación para la Industria</v>
          </cell>
        </row>
        <row r="1318">
          <cell r="C1318" t="str">
            <v>38,91O</v>
          </cell>
          <cell r="D1318" t="str">
            <v>Fondo para el Desarrollo de Recursos Humanos</v>
          </cell>
        </row>
        <row r="1319">
          <cell r="C1319" t="str">
            <v>38,91Q</v>
          </cell>
          <cell r="D1319" t="str">
            <v>Instituto de Ecología, A.C.</v>
          </cell>
        </row>
        <row r="1320">
          <cell r="C1320" t="str">
            <v>38,91S</v>
          </cell>
          <cell r="D1320" t="str">
            <v>Instituto de Investigaciones "Dr. José María Luis Mora"</v>
          </cell>
        </row>
        <row r="1321">
          <cell r="C1321" t="str">
            <v>38,91U</v>
          </cell>
          <cell r="D1321" t="str">
            <v>Instituto Nacional de Astrofísica, Optica y Electrónica</v>
          </cell>
        </row>
        <row r="1322">
          <cell r="C1322" t="str">
            <v>38,91W</v>
          </cell>
          <cell r="D1322" t="str">
            <v>Instituto Potosino de Investigación Científica y Tecnológica, A.C.</v>
          </cell>
        </row>
        <row r="1323">
          <cell r="C1323" t="str">
            <v>40,100</v>
          </cell>
          <cell r="D1323" t="str">
            <v>Instituto Nacional de Estadística y Geografía</v>
          </cell>
        </row>
        <row r="1324">
          <cell r="C1324" t="str">
            <v>GYR,GYR</v>
          </cell>
          <cell r="D1324" t="str">
            <v>Instituto Mexicano del Seguro Social</v>
          </cell>
        </row>
        <row r="1325">
          <cell r="C1325" t="str">
            <v>GY1,GY1</v>
          </cell>
          <cell r="D1325" t="str">
            <v>IMSS (Guarderías y Prestaciones Sociales)</v>
          </cell>
        </row>
        <row r="1326">
          <cell r="C1326" t="str">
            <v>GY2,GY2</v>
          </cell>
          <cell r="D1326" t="str">
            <v>IMSS (Enfermedades y Maternidad)</v>
          </cell>
        </row>
        <row r="1327">
          <cell r="C1327" t="str">
            <v>GY3,GY3</v>
          </cell>
          <cell r="D1327" t="str">
            <v>IMSS (Retiro, Cesantía, Edad Avanzada y Vejez)</v>
          </cell>
        </row>
        <row r="1328">
          <cell r="C1328" t="str">
            <v>GY4,GY4</v>
          </cell>
          <cell r="D1328" t="str">
            <v>IMSS (Riesgos de Trabajo)</v>
          </cell>
        </row>
        <row r="1329">
          <cell r="C1329" t="str">
            <v>GY5,GY5</v>
          </cell>
          <cell r="D1329" t="str">
            <v>IMSS (Invalidez y Vida)</v>
          </cell>
        </row>
        <row r="1330">
          <cell r="C1330" t="str">
            <v>GY6,GY6</v>
          </cell>
          <cell r="D1330" t="str">
            <v>IMSS (Salud para la Familia)</v>
          </cell>
        </row>
        <row r="1331">
          <cell r="C1331" t="str">
            <v>GY7,GY7</v>
          </cell>
          <cell r="D1331" t="str">
            <v>IMSS-Oportunidades</v>
          </cell>
        </row>
        <row r="1332">
          <cell r="C1332" t="str">
            <v>GYN,GYN</v>
          </cell>
          <cell r="D1332" t="str">
            <v>Instituto de Seguridad y Servicios Sociales de los Trabajadores del Estado</v>
          </cell>
        </row>
      </sheetData>
      <sheetData sheetId="12">
        <row r="10">
          <cell r="I10" t="str">
            <v>1,R1</v>
          </cell>
          <cell r="J10" t="str">
            <v>ACTIVIDADES DERIVADAS DEL TRABAJO LEGISLATIVO</v>
          </cell>
        </row>
        <row r="11">
          <cell r="I11" t="str">
            <v>1,R2</v>
          </cell>
          <cell r="J11" t="str">
            <v>Entregar a la Cámara de Diputados del H. Congreso de la Unión, el informe sobre la revisión de la Cuenta de la Hacienda Pública Federal</v>
          </cell>
        </row>
        <row r="12">
          <cell r="I12" t="str">
            <v>1,K25</v>
          </cell>
          <cell r="J12" t="str">
            <v>PROYECTOS DE INMUEBLES (OFICINAS ADMINISTRATIVAS).</v>
          </cell>
        </row>
        <row r="13">
          <cell r="I13" t="str">
            <v>1,K27</v>
          </cell>
          <cell r="J13" t="str">
            <v>Mantenimiento de Infraestructura</v>
          </cell>
        </row>
        <row r="14">
          <cell r="I14" t="str">
            <v>2,P1</v>
          </cell>
          <cell r="J14" t="str">
            <v>Asesoramiento, coordinación, difusión y apoyo de las acciones en materia de seguridad nacional a cargo del Consejo de Seguridad Nacional</v>
          </cell>
        </row>
        <row r="15">
          <cell r="I15" t="str">
            <v>2,P2</v>
          </cell>
          <cell r="J15" t="str">
            <v>Asesoraría, coordinación, difusión y apoyo técnico de las actividades del Presidente de la República</v>
          </cell>
        </row>
        <row r="16">
          <cell r="I16" t="str">
            <v>2,P3</v>
          </cell>
          <cell r="J16" t="str">
            <v>Atención y seguimiento a las solicitudes y demandas de la ciudadanía.</v>
          </cell>
        </row>
        <row r="17">
          <cell r="I17" t="str">
            <v>2,P4</v>
          </cell>
          <cell r="J17" t="str">
            <v>Apoyo a las medidas de seguridad de la Presidencia de la República.</v>
          </cell>
        </row>
        <row r="18">
          <cell r="I18" t="str">
            <v>2,K27</v>
          </cell>
          <cell r="J18" t="str">
            <v>Mantenimiento de infraestructura</v>
          </cell>
        </row>
        <row r="19">
          <cell r="I19" t="str">
            <v>2,M1</v>
          </cell>
          <cell r="J19" t="str">
            <v>Actividades de apoyo administrativo</v>
          </cell>
        </row>
        <row r="20">
          <cell r="I20" t="str">
            <v>2,O1</v>
          </cell>
          <cell r="J20" t="str">
            <v>Actividades de apoyo a la función pública y buen gobierno</v>
          </cell>
        </row>
        <row r="21">
          <cell r="I21" t="str">
            <v>3,R1</v>
          </cell>
          <cell r="J21" t="str">
            <v>Otras Actividades</v>
          </cell>
        </row>
        <row r="22">
          <cell r="I22" t="str">
            <v>4,U1</v>
          </cell>
          <cell r="J22" t="str">
            <v>Modernización Integral del Registro Civil con Entidades Federativas</v>
          </cell>
        </row>
        <row r="23">
          <cell r="I23" t="str">
            <v>4,E1</v>
          </cell>
          <cell r="J23" t="str">
            <v>Servicios de inteligencia para la Seguridad Nacional</v>
          </cell>
        </row>
        <row r="24">
          <cell r="I24" t="str">
            <v>4,R1</v>
          </cell>
          <cell r="J24" t="str">
            <v>Pago a trabajadores jubilados de Talleres Gráficos de la Nación</v>
          </cell>
        </row>
        <row r="25">
          <cell r="I25" t="str">
            <v>4,P1</v>
          </cell>
          <cell r="J25" t="str">
            <v>Conducción de la política interior y las relaciones del Ejecutivo Federal con el Congreso de la Unión, Entidades Federativas y Asociaciones Políticas y Sociales</v>
          </cell>
        </row>
        <row r="26">
          <cell r="I26" t="str">
            <v>4,E2</v>
          </cell>
          <cell r="J26" t="str">
            <v>Preservación y difusión del acervo documental de la Nación y de las Revoluciones de México</v>
          </cell>
        </row>
        <row r="27">
          <cell r="I27" t="str">
            <v>4,R2</v>
          </cell>
          <cell r="J27" t="str">
            <v>Fondo de Apoyo Social para Ex Trabajadores Migratorios mexicanos en Estados Unidos</v>
          </cell>
        </row>
        <row r="28">
          <cell r="I28" t="str">
            <v>4,P2</v>
          </cell>
          <cell r="J28" t="str">
            <v>Actividades para contribuir al desarrollo político y cívico social del país</v>
          </cell>
        </row>
        <row r="29">
          <cell r="I29" t="str">
            <v>4,R3</v>
          </cell>
          <cell r="J29" t="str">
            <v>Programa para el Registro Público de Propiedad Único</v>
          </cell>
        </row>
        <row r="30">
          <cell r="I30" t="str">
            <v>4,E3</v>
          </cell>
          <cell r="J30" t="str">
            <v>Servicios de edición y artes gráficas para el Gobierno Federal</v>
          </cell>
        </row>
        <row r="31">
          <cell r="I31" t="str">
            <v>4,P3</v>
          </cell>
          <cell r="J31" t="str">
            <v>Promoción de la protección de los derechos humanos y prevención de la discriminación</v>
          </cell>
        </row>
        <row r="32">
          <cell r="I32" t="str">
            <v>4,P4</v>
          </cell>
          <cell r="J32" t="str">
            <v>Divulgación de las acciones en materia de derechos humanos.</v>
          </cell>
        </row>
        <row r="33">
          <cell r="I33" t="str">
            <v>4,E4</v>
          </cell>
          <cell r="J33" t="str">
            <v>Producción de programas informativos de radio y televisión del Ejecutivo Federal</v>
          </cell>
        </row>
        <row r="34">
          <cell r="I34" t="str">
            <v>4,E5</v>
          </cell>
          <cell r="J34" t="str">
            <v>Monitoreo de contenidos en cine, radio, televisión y editorial</v>
          </cell>
        </row>
        <row r="35">
          <cell r="I35" t="str">
            <v>4,R5</v>
          </cell>
          <cell r="J35" t="str">
            <v>Programa de Integración del Registro Nacional de Población</v>
          </cell>
        </row>
        <row r="36">
          <cell r="I36" t="str">
            <v>4,P5</v>
          </cell>
          <cell r="J36" t="str">
            <v>Conducción de la política de comunicación social de la Administración Pública Federal y la relación con los medios de comunicación</v>
          </cell>
        </row>
        <row r="37">
          <cell r="I37" t="str">
            <v>4,E6</v>
          </cell>
          <cell r="J37" t="str">
            <v>Atención a refugiados en el país</v>
          </cell>
        </row>
        <row r="38">
          <cell r="I38" t="str">
            <v>4,R6</v>
          </cell>
          <cell r="J38" t="str">
            <v>Programa de Modernización Integral del Registro Civil</v>
          </cell>
        </row>
        <row r="39">
          <cell r="I39" t="str">
            <v>4,P6</v>
          </cell>
          <cell r="J39" t="str">
            <v>Planeación demográfica del país</v>
          </cell>
        </row>
        <row r="40">
          <cell r="I40" t="str">
            <v>4,R7</v>
          </cell>
          <cell r="J40" t="str">
            <v>Programa para la adopción y uso de la CURP</v>
          </cell>
        </row>
        <row r="41">
          <cell r="I41" t="str">
            <v>4,E7</v>
          </cell>
          <cell r="J41" t="str">
            <v>Programa de protección a migrantes (Grupos Beta)</v>
          </cell>
        </row>
        <row r="42">
          <cell r="I42" t="str">
            <v>4,P7</v>
          </cell>
          <cell r="J42" t="str">
            <v>Administración del Servicio Nacional de Identificación Personal</v>
          </cell>
        </row>
        <row r="43">
          <cell r="I43" t="str">
            <v>4,R8</v>
          </cell>
          <cell r="J43" t="str">
            <v>Plan de Emergencias Radiológicas Externas (PERE)</v>
          </cell>
        </row>
        <row r="44">
          <cell r="I44" t="str">
            <v>4,E8</v>
          </cell>
          <cell r="J44" t="str">
            <v>Servicios migratorios en fronteras, puertos y aeropuertos</v>
          </cell>
        </row>
        <row r="45">
          <cell r="I45" t="str">
            <v>4,P8</v>
          </cell>
          <cell r="J45" t="str">
            <v>Conducción de la relación del Estado con las asociaciones religiosas</v>
          </cell>
        </row>
        <row r="46">
          <cell r="I46" t="str">
            <v>4,P9</v>
          </cell>
          <cell r="J46" t="str">
            <v>Defensa jurídica de la Secretaría de Gobernación y compilación jurídica nacional y testamentaria ciudadana</v>
          </cell>
        </row>
        <row r="47">
          <cell r="I47" t="str">
            <v>4,E9</v>
          </cell>
          <cell r="J47" t="str">
            <v>Coordinación y operación del Sistema Nacional de Protección Civil</v>
          </cell>
        </row>
        <row r="48">
          <cell r="I48" t="str">
            <v>4,P10</v>
          </cell>
          <cell r="J48" t="str">
            <v>Implementación de la Reforma al Sistema de Justicia Penal</v>
          </cell>
        </row>
        <row r="49">
          <cell r="I49" t="str">
            <v>4,E10</v>
          </cell>
          <cell r="J49" t="str">
            <v>Impartición de justicia laboral para los trabajadores al servicio del Estado</v>
          </cell>
        </row>
        <row r="50">
          <cell r="I50" t="str">
            <v>4,R10</v>
          </cell>
          <cell r="J50" t="str">
            <v>Conducción de Proyectos y Programas públicos a cargo de otras Secretarías de Estado, dirigidos al Estado de Chiapas, principalmente en el area de conflicto</v>
          </cell>
        </row>
        <row r="51">
          <cell r="I51" t="str">
            <v>4,E11</v>
          </cell>
          <cell r="J51" t="str">
            <v>Promover la Protección de los Derechos Humanos y Prevenir la Discriminación.</v>
          </cell>
        </row>
        <row r="52">
          <cell r="I52" t="str">
            <v>4,R11</v>
          </cell>
          <cell r="J52" t="str">
            <v>Coordinación ejecutiva de los programas y calendarios de la Conmemoración del Bicentenario de la Independencia Nacional y Centenario de la RevoluciónMexicana</v>
          </cell>
        </row>
        <row r="53">
          <cell r="I53" t="str">
            <v>4,E12</v>
          </cell>
          <cell r="J53" t="str">
            <v>Registro e Identificación de Población</v>
          </cell>
        </row>
        <row r="54">
          <cell r="I54" t="str">
            <v>4,K15</v>
          </cell>
          <cell r="J54" t="str">
            <v>Proyectos de infraestructura gubernamental de gobernación</v>
          </cell>
        </row>
        <row r="55">
          <cell r="I55" t="str">
            <v>4,O1</v>
          </cell>
          <cell r="J55" t="str">
            <v>Actividades de apoyo a la función pública y buen gobierno</v>
          </cell>
        </row>
        <row r="56">
          <cell r="I56" t="str">
            <v>4,M1</v>
          </cell>
          <cell r="J56" t="str">
            <v>Actividades de apoyo administrativo</v>
          </cell>
        </row>
        <row r="57">
          <cell r="I57" t="str">
            <v>4,O99</v>
          </cell>
          <cell r="J57" t="str">
            <v>Operación del Servicio Profesional de Carrera en la Administración Pública Federal Centralizada</v>
          </cell>
        </row>
        <row r="58">
          <cell r="I58" t="str">
            <v>4,N1</v>
          </cell>
          <cell r="J58" t="str">
            <v>Coordinación del Sistema Nacional de Protección Civil</v>
          </cell>
        </row>
        <row r="59">
          <cell r="I59" t="str">
            <v>5,E1</v>
          </cell>
          <cell r="J59" t="str">
            <v>Atención a las comunidades mexicanas en el exterior</v>
          </cell>
        </row>
        <row r="60">
          <cell r="I60" t="str">
            <v>5,R1</v>
          </cell>
          <cell r="J60" t="str">
            <v>Compromisos financieros de México ante organismos internacionales</v>
          </cell>
        </row>
        <row r="61">
          <cell r="I61" t="str">
            <v>5,P1</v>
          </cell>
          <cell r="J61" t="str">
            <v>Coordinación de la agenda económica, la promoción comercial de México en el exterior y la cooperación internacional</v>
          </cell>
        </row>
        <row r="62">
          <cell r="I62" t="str">
            <v>5,E2</v>
          </cell>
          <cell r="J62" t="str">
            <v>Protección y asistencia consular</v>
          </cell>
        </row>
        <row r="63">
          <cell r="I63" t="str">
            <v>5,R2</v>
          </cell>
          <cell r="J63" t="str">
            <v>Fortalecimiento de las capacidades del Servicio Exterior Mexicano y de la Cancillería</v>
          </cell>
        </row>
        <row r="64">
          <cell r="I64" t="str">
            <v>5,P2</v>
          </cell>
          <cell r="J64" t="str">
            <v>Diseño y conducción de la política exterior de México</v>
          </cell>
        </row>
        <row r="65">
          <cell r="I65" t="str">
            <v>5,P3</v>
          </cell>
          <cell r="J65" t="str">
            <v>Coordinación de la política exterior de México en materia de derechos humanos y democracia</v>
          </cell>
        </row>
        <row r="66">
          <cell r="I66" t="str">
            <v>5,R3</v>
          </cell>
          <cell r="J66" t="str">
            <v>Preservación de la integridad territorial y delimitación de las fronteras del país</v>
          </cell>
        </row>
        <row r="67">
          <cell r="I67" t="str">
            <v>5,E3</v>
          </cell>
          <cell r="J67" t="str">
            <v>Expedición de pasaportes y servicios consulares</v>
          </cell>
        </row>
        <row r="68">
          <cell r="I68" t="str">
            <v>5,E4</v>
          </cell>
          <cell r="J68" t="str">
            <v>Defensa de los intereses de México y de sus nacionales en litigios internacionales</v>
          </cell>
        </row>
        <row r="69">
          <cell r="I69" t="str">
            <v>5,P4</v>
          </cell>
          <cell r="J69" t="str">
            <v>Promoción y defensa de los intereses de México en el exterior, en los ámbitos bilateral y regional</v>
          </cell>
        </row>
        <row r="70">
          <cell r="I70" t="str">
            <v>5,E5</v>
          </cell>
          <cell r="J70" t="str">
            <v>Preservación de la integridad territorial y delimitación de las fronteras del país.</v>
          </cell>
        </row>
        <row r="71">
          <cell r="I71" t="str">
            <v>5,P5</v>
          </cell>
          <cell r="J71" t="str">
            <v>Promoción y defensa de los intereses de México en el Sistema de Naciones Unidas y demás foros multilaterales que se ocupan de temas globales</v>
          </cell>
        </row>
        <row r="72">
          <cell r="I72" t="str">
            <v>5,P6</v>
          </cell>
          <cell r="J72" t="str">
            <v>Promoción y defensa de los intereses de México en los organismos económicos internacionales</v>
          </cell>
        </row>
        <row r="73">
          <cell r="I73" t="str">
            <v>5,E6</v>
          </cell>
          <cell r="J73" t="str">
            <v>Fortalecimiento de las capacidades del Servicio Exterior Mexicano y de la Cancillería.</v>
          </cell>
        </row>
        <row r="74">
          <cell r="I74" t="str">
            <v>5,P7</v>
          </cell>
          <cell r="J74" t="str">
            <v>Promoción de la cultura de México en el exterior</v>
          </cell>
        </row>
        <row r="75">
          <cell r="I75" t="str">
            <v>5,P8</v>
          </cell>
          <cell r="J75" t="str">
            <v>Foros, publicaciones y actividades en materia de equidad de género</v>
          </cell>
        </row>
        <row r="76">
          <cell r="I76" t="str">
            <v>5,K14</v>
          </cell>
          <cell r="J76" t="str">
            <v>Otros proyectos de infraestructura social.</v>
          </cell>
        </row>
        <row r="77">
          <cell r="I77" t="str">
            <v>5,K25</v>
          </cell>
          <cell r="J77" t="str">
            <v>Proyectos de inmuebles (oficinas administrativas)</v>
          </cell>
        </row>
        <row r="78">
          <cell r="I78" t="str">
            <v>5,M1</v>
          </cell>
          <cell r="J78" t="str">
            <v>Actividades de apoyo administrativo</v>
          </cell>
        </row>
        <row r="79">
          <cell r="I79" t="str">
            <v>5,O1</v>
          </cell>
          <cell r="J79" t="str">
            <v>Actividades de apoyo a la función pública y buen gobierno</v>
          </cell>
        </row>
        <row r="80">
          <cell r="I80" t="str">
            <v>6,S1</v>
          </cell>
          <cell r="J80" t="str">
            <v>Subsidio a la Prima del Seguro Agropecuario</v>
          </cell>
        </row>
        <row r="81">
          <cell r="I81" t="str">
            <v>6,U1</v>
          </cell>
          <cell r="J81" t="str">
            <v>Fomento a la producción de vivienda en las Entidades Federativas y Municipios</v>
          </cell>
        </row>
        <row r="82">
          <cell r="I82" t="str">
            <v>6,U2</v>
          </cell>
          <cell r="J82" t="str">
            <v>Proyecto para la Atención a Indígenas Desplazados (Indígenas urbanos y migrantes desplazados)</v>
          </cell>
        </row>
        <row r="83">
          <cell r="I83" t="str">
            <v>6,U4</v>
          </cell>
          <cell r="J83" t="str">
            <v>Apoyo a proyectos de comunicación indígena</v>
          </cell>
        </row>
        <row r="84">
          <cell r="I84" t="str">
            <v>6,U6</v>
          </cell>
          <cell r="J84" t="str">
            <v>Programa complementario de financiamiento a la vivienda</v>
          </cell>
        </row>
        <row r="85">
          <cell r="I85" t="str">
            <v>6,U7</v>
          </cell>
          <cell r="J85" t="str">
            <v>Atención a Tercer Nivel</v>
          </cell>
        </row>
        <row r="86">
          <cell r="I86" t="str">
            <v>6,U8</v>
          </cell>
          <cell r="J86" t="str">
            <v>Manejo y Conservación de Recursos Naturales en Zonas Indígenas</v>
          </cell>
        </row>
        <row r="87">
          <cell r="I87" t="str">
            <v>6,U9</v>
          </cell>
          <cell r="J87" t="str">
            <v>Excarcelación de Presos Indígenas</v>
          </cell>
        </row>
        <row r="88">
          <cell r="I88" t="str">
            <v>6,S10</v>
          </cell>
          <cell r="J88" t="str">
            <v>Fortalecimiento a la Transversalidad de la Perspectiva de Género</v>
          </cell>
        </row>
        <row r="89">
          <cell r="I89" t="str">
            <v>6,U10</v>
          </cell>
          <cell r="J89" t="str">
            <v>Apoyos para la Inclusión Financiera y la Bancarización</v>
          </cell>
        </row>
        <row r="90">
          <cell r="I90" t="str">
            <v>6,U11</v>
          </cell>
          <cell r="J90" t="str">
            <v>Fortalecimiento a las Políticas Municipales de Igualdad y Equidad entre  Mujeres y Hombres.</v>
          </cell>
        </row>
        <row r="91">
          <cell r="I91" t="str">
            <v>6,S172</v>
          </cell>
          <cell r="J91" t="str">
            <v>Programa de Apoyo a los Fondos de Aseguramiento Agropecuario</v>
          </cell>
        </row>
        <row r="92">
          <cell r="I92" t="str">
            <v>6,S177</v>
          </cell>
          <cell r="J92" t="str">
            <v>Programa de esquema de financiamiento y subsidio federal para vivienda</v>
          </cell>
        </row>
        <row r="93">
          <cell r="I93" t="str">
            <v>6,S178</v>
          </cell>
          <cell r="J93" t="str">
            <v>Programas Albergues Escolares Indígenas (PAEI)</v>
          </cell>
        </row>
        <row r="94">
          <cell r="I94" t="str">
            <v>6,S179</v>
          </cell>
          <cell r="J94" t="str">
            <v>Programa de Infraestructura Básica para la Atención de los Pueblos Indígenas (PIBAI)</v>
          </cell>
        </row>
        <row r="95">
          <cell r="I95" t="str">
            <v>6,S180</v>
          </cell>
          <cell r="J95" t="str">
            <v>Programa Fondos Regionales Indígenas (PFRI)</v>
          </cell>
        </row>
        <row r="96">
          <cell r="I96" t="str">
            <v>6,S181</v>
          </cell>
          <cell r="J96" t="str">
            <v>Programa Organización Productiva para Mujeres Indígenas (POPMI)</v>
          </cell>
        </row>
        <row r="97">
          <cell r="I97" t="str">
            <v>6,S182</v>
          </cell>
          <cell r="J97" t="str">
            <v>Programa Promoción de Convenios en Materia de Justicia (PPCMJ)</v>
          </cell>
        </row>
        <row r="98">
          <cell r="I98" t="str">
            <v>6,S183</v>
          </cell>
          <cell r="J98" t="str">
            <v>Programa de Fomento y Desarrollo de las Culturas Indígenas (PFDCI)</v>
          </cell>
        </row>
        <row r="99">
          <cell r="I99" t="str">
            <v>6,S184</v>
          </cell>
          <cell r="J99" t="str">
            <v>Programa Turismo Alternativo en Zonas Indígenas (PTAZI)</v>
          </cell>
        </row>
        <row r="100">
          <cell r="I100" t="str">
            <v>6,S185</v>
          </cell>
          <cell r="J100" t="str">
            <v>Programa de Coordinación para el Apoyo a la Producción Indígena (PROCAPI)</v>
          </cell>
        </row>
        <row r="101">
          <cell r="I101" t="str">
            <v>6,S186</v>
          </cell>
          <cell r="J101" t="str">
            <v>Constitución y operación de unidades de promoción de crédito</v>
          </cell>
        </row>
        <row r="102">
          <cell r="I102" t="str">
            <v>6,S187</v>
          </cell>
          <cell r="J102" t="str">
            <v>Reducción de costos acceso al crédito</v>
          </cell>
        </row>
        <row r="103">
          <cell r="I103" t="str">
            <v>6,S199</v>
          </cell>
          <cell r="J103" t="str">
            <v>Fondo de Contingencias y Autoseguro</v>
          </cell>
        </row>
        <row r="104">
          <cell r="I104" t="str">
            <v>6,G1</v>
          </cell>
          <cell r="J104" t="str">
            <v>Regulación del sector financiero</v>
          </cell>
        </row>
        <row r="105">
          <cell r="I105" t="str">
            <v>6,F1</v>
          </cell>
          <cell r="J105" t="str">
            <v>Programa de Garantías Liquidas</v>
          </cell>
        </row>
        <row r="106">
          <cell r="I106" t="str">
            <v>6,B1</v>
          </cell>
          <cell r="J106" t="str">
            <v>Producción de impresos valorados, no valorados, numerados y de seguridad</v>
          </cell>
        </row>
        <row r="107">
          <cell r="I107" t="str">
            <v>6,R1</v>
          </cell>
          <cell r="J107" t="str">
            <v>Compromisos con Organismos Financieros Internacionales</v>
          </cell>
        </row>
        <row r="108">
          <cell r="I108" t="str">
            <v>6,P1</v>
          </cell>
          <cell r="J108" t="str">
            <v>Diseño de la política de ingresos</v>
          </cell>
        </row>
        <row r="109">
          <cell r="I109" t="str">
            <v>6,G2</v>
          </cell>
          <cell r="J109" t="str">
            <v>Detección y prevención de ilícitos financieros relacionados con el terrorismo y el lavado de dinero</v>
          </cell>
        </row>
        <row r="110">
          <cell r="I110" t="str">
            <v>6,F2</v>
          </cell>
          <cell r="J110" t="str">
            <v>Programa integral de formación, capacitación y consultoría para Productores e Intermediarios Financieros Rurales.</v>
          </cell>
        </row>
        <row r="111">
          <cell r="I111" t="str">
            <v>6,B2</v>
          </cell>
          <cell r="J111" t="str">
            <v>Producción y comercialización de billetes de lotería</v>
          </cell>
        </row>
        <row r="112">
          <cell r="I112" t="str">
            <v>6,R2</v>
          </cell>
          <cell r="J112" t="str">
            <v>Actividades de información y difusión institucional y de fomento para el cumplimiento de las obligaciones fiscales</v>
          </cell>
        </row>
        <row r="113">
          <cell r="I113" t="str">
            <v>6,P2</v>
          </cell>
          <cell r="J113" t="str">
            <v>Diseño e instrumentación de las políticas y estrategias en materia de programación, presupuesto, gasto público federal, contabilidad y rendición de cuentas de la gestión del sector público</v>
          </cell>
        </row>
        <row r="114">
          <cell r="I114" t="str">
            <v>6,B3</v>
          </cell>
          <cell r="J114" t="str">
            <v>Produccion y comercializacion de juegos y productos</v>
          </cell>
        </row>
        <row r="115">
          <cell r="I115" t="str">
            <v>6,E3</v>
          </cell>
          <cell r="J115" t="str">
            <v>Administración de los fondos federales y valores en propiedad y/o custodia del Gobierno Federal</v>
          </cell>
        </row>
        <row r="116">
          <cell r="I116" t="str">
            <v>6,G3</v>
          </cell>
          <cell r="J116" t="str">
            <v>Regulación, inspección y vigilancia de entidades participantes en los Sistemas de Ahorro para el Retiro,</v>
          </cell>
        </row>
        <row r="117">
          <cell r="I117" t="str">
            <v>6,F3</v>
          </cell>
          <cell r="J117" t="str">
            <v>Créditos a productores e intermediarios financieros del sector rural (Financiera Rural)</v>
          </cell>
        </row>
        <row r="118">
          <cell r="I118" t="str">
            <v>6,P3</v>
          </cell>
          <cell r="J118" t="str">
            <v>Diseño e instrumentación de las estrategias macroeconómica, de finanzas y de deuda pública</v>
          </cell>
        </row>
        <row r="119">
          <cell r="I119" t="str">
            <v>6,B4</v>
          </cell>
          <cell r="J119" t="str">
            <v>Producción y comercialización de monedas</v>
          </cell>
        </row>
        <row r="120">
          <cell r="I120" t="str">
            <v>6,G4</v>
          </cell>
          <cell r="J120" t="str">
            <v>Regulación, inspección y vigilancia del sector asegurador</v>
          </cell>
        </row>
        <row r="121">
          <cell r="I121" t="str">
            <v>6,P4</v>
          </cell>
          <cell r="J121" t="str">
            <v>Asesoría jurídica y representación judicial y administrativa de la SHCP</v>
          </cell>
        </row>
        <row r="122">
          <cell r="I122" t="str">
            <v>6,R4</v>
          </cell>
          <cell r="J122" t="str">
            <v>Administración y enajenación de los activos referidos en la Ley Federal para la Administración y Enajenación de Bienes del Sector Público (SAE)</v>
          </cell>
        </row>
        <row r="123">
          <cell r="I123" t="str">
            <v>6,F4</v>
          </cell>
          <cell r="J123" t="str">
            <v>Recuperación de cartera de productores e intermediarios financieros del sector rural (Financiera Rural)</v>
          </cell>
        </row>
        <row r="124">
          <cell r="I124" t="str">
            <v>6,G5</v>
          </cell>
          <cell r="J124" t="str">
            <v>Regulación, inspección y vigilancia del sector bancario y de valores</v>
          </cell>
        </row>
        <row r="125">
          <cell r="I125" t="str">
            <v>6,P5</v>
          </cell>
          <cell r="J125" t="str">
            <v>Conducción e instrumentación de la política nacional de vivienda y suelo para uso y redensificación habitacional</v>
          </cell>
        </row>
        <row r="126">
          <cell r="I126" t="str">
            <v>6,E5</v>
          </cell>
          <cell r="J126" t="str">
            <v>Recopilación y producción de material informativo (Notimex)</v>
          </cell>
        </row>
        <row r="127">
          <cell r="I127" t="str">
            <v>6,P6</v>
          </cell>
          <cell r="J127" t="str">
            <v>Fomento y coordinación de políticas públicas, investigación y promoción vinculadas a las culturas indígenas</v>
          </cell>
        </row>
        <row r="128">
          <cell r="I128" t="str">
            <v>6,F6</v>
          </cell>
          <cell r="J128" t="str">
            <v>Productos y Servicios para Intermediarios Financieros</v>
          </cell>
        </row>
        <row r="129">
          <cell r="I129" t="str">
            <v>6,E6</v>
          </cell>
          <cell r="J129" t="str">
            <v>Promoción del acceso a la información pública</v>
          </cell>
        </row>
        <row r="130">
          <cell r="I130" t="str">
            <v>6,F7</v>
          </cell>
          <cell r="J130" t="str">
            <v>Financiamiento para la exportación</v>
          </cell>
        </row>
        <row r="131">
          <cell r="I131" t="str">
            <v>6,F8</v>
          </cell>
          <cell r="J131" t="str">
            <v>Servicios financieros complementarios en apoyo de las empresas exportadoras</v>
          </cell>
        </row>
        <row r="132">
          <cell r="I132" t="str">
            <v>6,E8</v>
          </cell>
          <cell r="J132" t="str">
            <v>Administración, restauración y difusión del acervo patrimonial y documental de la SHCP</v>
          </cell>
        </row>
        <row r="133">
          <cell r="I133" t="str">
            <v>6,P8</v>
          </cell>
          <cell r="J133" t="str">
            <v>Control de la operación aduanera</v>
          </cell>
        </row>
        <row r="134">
          <cell r="I134" t="str">
            <v>6,R8</v>
          </cell>
          <cell r="J134" t="str">
            <v>Liquidación de Exportadores Asociados, S.A. de C.V.</v>
          </cell>
        </row>
        <row r="135">
          <cell r="I135" t="str">
            <v>6,R9</v>
          </cell>
          <cell r="J135" t="str">
            <v>Administración de la cartera de inversiones financieras</v>
          </cell>
        </row>
        <row r="136">
          <cell r="I136" t="str">
            <v>6,F9</v>
          </cell>
          <cell r="J136" t="str">
            <v>Captación financiera en México y en el Extranjero</v>
          </cell>
        </row>
        <row r="137">
          <cell r="I137" t="str">
            <v>6,P9</v>
          </cell>
          <cell r="J137" t="str">
            <v>Recaudación de las contribuciones federales</v>
          </cell>
        </row>
        <row r="138">
          <cell r="I138" t="str">
            <v>6,F10</v>
          </cell>
          <cell r="J138" t="str">
            <v>Programa Capital de Riesgo y para Servicios de Cobertura</v>
          </cell>
        </row>
        <row r="139">
          <cell r="I139" t="str">
            <v>6,E10</v>
          </cell>
          <cell r="J139" t="str">
            <v>Financiamiento al Sector de Ahorro y Crédito Popular (SACP), Entidades y Organismos Públicos</v>
          </cell>
        </row>
        <row r="140">
          <cell r="I140" t="str">
            <v>6,P10</v>
          </cell>
          <cell r="J140" t="str">
            <v>Promoción y coordinación de las acciones para la equidad de género</v>
          </cell>
        </row>
        <row r="141">
          <cell r="I141" t="str">
            <v>6,R10</v>
          </cell>
          <cell r="J141" t="str">
            <v>Otorgamiento de servicios de seguro y reaseguro</v>
          </cell>
        </row>
        <row r="142">
          <cell r="I142" t="str">
            <v>6,R11</v>
          </cell>
          <cell r="J142" t="str">
            <v>Financiamiento al personal de las fuerzas armadas</v>
          </cell>
        </row>
        <row r="143">
          <cell r="I143" t="str">
            <v>6,F11</v>
          </cell>
          <cell r="J143" t="str">
            <v>Servicios especializados de fomento y administración de programas para la capitalización del Sector Rural y Agroindustrial</v>
          </cell>
        </row>
        <row r="144">
          <cell r="I144" t="str">
            <v>6,E11</v>
          </cell>
          <cell r="J144" t="str">
            <v>Protección y Defensa de los Usuarios de Servicios Financieros</v>
          </cell>
        </row>
        <row r="145">
          <cell r="I145" t="str">
            <v>6,P11</v>
          </cell>
          <cell r="J145" t="str">
            <v>Perfeccionamiento del Sistema Nacional de Coordinación Fiscal</v>
          </cell>
        </row>
        <row r="146">
          <cell r="I146" t="str">
            <v>6,F12</v>
          </cell>
          <cell r="J146" t="str">
            <v>Créditos preferenciales para el fomento del sector agropecuario</v>
          </cell>
        </row>
        <row r="147">
          <cell r="I147" t="str">
            <v>6,R12</v>
          </cell>
          <cell r="J147" t="str">
            <v>Servicios bancarios fronterizos</v>
          </cell>
        </row>
        <row r="148">
          <cell r="I148" t="str">
            <v>6,P12</v>
          </cell>
          <cell r="J148" t="str">
            <v>Instrumentación de Políticas Transversales con Población Indígena</v>
          </cell>
        </row>
        <row r="149">
          <cell r="I149" t="str">
            <v>6,P13</v>
          </cell>
          <cell r="J149" t="str">
            <v>Planeación y Participación Indígena</v>
          </cell>
        </row>
        <row r="150">
          <cell r="I150" t="str">
            <v>6,R13</v>
          </cell>
          <cell r="J150" t="str">
            <v>Acciones de Control de las Unidades Centrales y Foráneas</v>
          </cell>
        </row>
        <row r="151">
          <cell r="I151" t="str">
            <v>6,F13</v>
          </cell>
          <cell r="J151" t="str">
            <v>Créditos preferenciales para el fomento de los sectores agropecuario y pesquero</v>
          </cell>
        </row>
        <row r="152">
          <cell r="I152" t="str">
            <v>6,R14</v>
          </cell>
          <cell r="J152" t="str">
            <v>Programa de cuotas a organismos internacionales tributarios y de comercio exterior</v>
          </cell>
        </row>
        <row r="153">
          <cell r="I153" t="str">
            <v>6,P14</v>
          </cell>
          <cell r="J153" t="str">
            <v>Acciones de control de las unidades centrales y foráneas</v>
          </cell>
        </row>
        <row r="154">
          <cell r="I154" t="str">
            <v>6,K14</v>
          </cell>
          <cell r="J154" t="str">
            <v>Otros proyectos de infraestructura social</v>
          </cell>
        </row>
        <row r="155">
          <cell r="I155" t="str">
            <v>6,E15</v>
          </cell>
          <cell r="J155" t="str">
            <v>Captación de Recursos y Servicios Financieros</v>
          </cell>
        </row>
        <row r="156">
          <cell r="I156" t="str">
            <v>6,F15</v>
          </cell>
          <cell r="J156" t="str">
            <v>Créditos preferenciales para el fomento del sector pesquero</v>
          </cell>
        </row>
        <row r="157">
          <cell r="I157" t="str">
            <v>6,R16</v>
          </cell>
          <cell r="J157" t="str">
            <v>Apoyo para la Defensa de los Contribuyentes</v>
          </cell>
        </row>
        <row r="158">
          <cell r="I158" t="str">
            <v>6,E16</v>
          </cell>
          <cell r="J158" t="str">
            <v>Otorgamiento de crédito a Estados y municipios</v>
          </cell>
        </row>
        <row r="159">
          <cell r="I159" t="str">
            <v>6,F16</v>
          </cell>
          <cell r="J159" t="str">
            <v>Garantías para el fomento de los sectores agropecuario y pesquero</v>
          </cell>
        </row>
        <row r="160">
          <cell r="I160" t="str">
            <v>6,E17</v>
          </cell>
          <cell r="J160" t="str">
            <v>Financiamiento a Proyectos de Infraestructura</v>
          </cell>
        </row>
        <row r="161">
          <cell r="I161" t="str">
            <v>6,F17</v>
          </cell>
          <cell r="J161" t="str">
            <v>Apoyos para el fomento financiero y tecnológico de los sectores agropecuario y pesquero</v>
          </cell>
        </row>
        <row r="162">
          <cell r="I162" t="str">
            <v>6,E18</v>
          </cell>
          <cell r="J162" t="str">
            <v>Otorgamiento de garantías financieras</v>
          </cell>
        </row>
        <row r="163">
          <cell r="I163" t="str">
            <v>6,E19</v>
          </cell>
          <cell r="J163" t="str">
            <v>Servicios financieros complementarios</v>
          </cell>
        </row>
        <row r="164">
          <cell r="I164" t="str">
            <v>6,F19</v>
          </cell>
          <cell r="J164" t="str">
            <v>Acciones para Igualdad de Género con Población Indígena</v>
          </cell>
        </row>
        <row r="165">
          <cell r="I165" t="str">
            <v>6,E20</v>
          </cell>
          <cell r="J165" t="str">
            <v>Otorgamiento de seguro y reaseguro de crédito a la vivienda</v>
          </cell>
        </row>
        <row r="166">
          <cell r="I166" t="str">
            <v>6,F21</v>
          </cell>
          <cell r="J166" t="str">
            <v>Servicios de promoción del comercio exterior y de inversión extranjera</v>
          </cell>
        </row>
        <row r="167">
          <cell r="I167" t="str">
            <v>6,E21</v>
          </cell>
          <cell r="J167" t="str">
            <v>Financiamiento al personal de las fuerzas armadas</v>
          </cell>
        </row>
        <row r="168">
          <cell r="I168" t="str">
            <v>6,E22</v>
          </cell>
          <cell r="J168" t="str">
            <v>Servicios Bancarios Fronterizos</v>
          </cell>
        </row>
        <row r="169">
          <cell r="I169" t="str">
            <v>6,F22</v>
          </cell>
          <cell r="J169" t="str">
            <v>Garantía Líquida Contingente</v>
          </cell>
        </row>
        <row r="170">
          <cell r="I170" t="str">
            <v>6,F23</v>
          </cell>
          <cell r="J170" t="str">
            <v>Administración y enajenación de los activos referidos en la Ley Federal para la Administración y Enajenación de Bienes del Sector Público (SAE)</v>
          </cell>
        </row>
        <row r="171">
          <cell r="I171" t="str">
            <v>6,E23</v>
          </cell>
          <cell r="J171" t="str">
            <v>Captación de recursos financieros mendiante recuperación de cartera hipotecaria</v>
          </cell>
        </row>
        <row r="172">
          <cell r="I172" t="str">
            <v>6,K24</v>
          </cell>
          <cell r="J172" t="str">
            <v>Otros proyectos de infraestructura gubernamental</v>
          </cell>
        </row>
        <row r="173">
          <cell r="I173" t="str">
            <v>6,E24</v>
          </cell>
          <cell r="J173" t="str">
            <v>Acceso a recursos que permitan el desarrollo de esquemas financieros para el apoyo de la demanda de créditos hipotacarios</v>
          </cell>
        </row>
        <row r="174">
          <cell r="I174" t="str">
            <v>6,F25</v>
          </cell>
          <cell r="J174" t="str">
            <v>Captación y canalización de recursos financieros</v>
          </cell>
        </row>
        <row r="175">
          <cell r="I175" t="str">
            <v>6,K25</v>
          </cell>
          <cell r="J175" t="str">
            <v>Proyectos de inmuebles (oficinas administrativas)</v>
          </cell>
        </row>
        <row r="176">
          <cell r="I176" t="str">
            <v>6,E25</v>
          </cell>
          <cell r="J176" t="str">
            <v>Control de la operación aduanera</v>
          </cell>
        </row>
        <row r="177">
          <cell r="I177" t="str">
            <v>6,K26</v>
          </cell>
          <cell r="J177" t="str">
            <v>Otros Proyectos</v>
          </cell>
        </row>
        <row r="178">
          <cell r="I178" t="str">
            <v>6,F26</v>
          </cell>
          <cell r="J178" t="str">
            <v>Otorgamiento de crédito y garantías, capacitación, asistencia técnica e información a las MIPYMES</v>
          </cell>
        </row>
        <row r="179">
          <cell r="I179" t="str">
            <v>6,E26</v>
          </cell>
          <cell r="J179" t="str">
            <v>Recaudación de las contribuciones federales</v>
          </cell>
        </row>
        <row r="180">
          <cell r="I180" t="str">
            <v>6,K27</v>
          </cell>
          <cell r="J180" t="str">
            <v>Mantenimiento de infraestructura</v>
          </cell>
        </row>
        <row r="181">
          <cell r="I181" t="str">
            <v>6,F27</v>
          </cell>
          <cell r="J181" t="str">
            <v>Operación como agente financiero del Gobierno Federal</v>
          </cell>
        </row>
        <row r="182">
          <cell r="I182" t="str">
            <v>6,K28</v>
          </cell>
          <cell r="J182" t="str">
            <v>Estudios de preinversión</v>
          </cell>
        </row>
        <row r="183">
          <cell r="I183" t="str">
            <v>6,F28</v>
          </cell>
          <cell r="J183" t="str">
            <v>Operación de servicios fiduciarios</v>
          </cell>
        </row>
        <row r="184">
          <cell r="I184" t="str">
            <v>6,F29</v>
          </cell>
          <cell r="J184" t="str">
            <v>Constitución y Operación de Unidades de Promoción de Crédito</v>
          </cell>
        </row>
        <row r="185">
          <cell r="I185" t="str">
            <v>6,K29</v>
          </cell>
          <cell r="J185" t="str">
            <v>Programas de adquisiciones</v>
          </cell>
        </row>
        <row r="186">
          <cell r="I186" t="str">
            <v>6,F30</v>
          </cell>
          <cell r="J186" t="str">
            <v>Reducción de Costos de Acceso al Crédito</v>
          </cell>
        </row>
        <row r="187">
          <cell r="I187" t="str">
            <v>6,F31</v>
          </cell>
          <cell r="J187" t="str">
            <v>Comunicación Intercultural</v>
          </cell>
        </row>
        <row r="188">
          <cell r="I188" t="str">
            <v>6,F32</v>
          </cell>
          <cell r="J188" t="str">
            <v>Fortalecimiento de Capacidades Indígenas</v>
          </cell>
        </row>
        <row r="189">
          <cell r="I189" t="str">
            <v>6,F33</v>
          </cell>
          <cell r="J189" t="str">
            <v>Fortalecimiento de la Red Bancaria</v>
          </cell>
        </row>
        <row r="190">
          <cell r="I190" t="str">
            <v>6,R526</v>
          </cell>
          <cell r="J190" t="str">
            <v>Captación de recursos financieros mediante la recuperación de cartera hipotecaria</v>
          </cell>
        </row>
        <row r="191">
          <cell r="I191" t="str">
            <v>6,R651</v>
          </cell>
          <cell r="J191" t="str">
            <v>Recuperación de Inventario de Bienes remanentes y cierre de los fideicomisos en los que el Instituto es fideicomisario o fideicomitente, así como en general para concluir los mandatos conferidos en los artículos transitorios de la LPAB</v>
          </cell>
        </row>
        <row r="192">
          <cell r="I192" t="str">
            <v>6,R652</v>
          </cell>
          <cell r="J192" t="str">
            <v>Captación de recursos por emisión de Bonos de Protección al Ahorro, créditos, recuperaciones, cuotas y apoyos a ahorradores, con base en la programación financiera y el programa anual de financiamiento</v>
          </cell>
        </row>
        <row r="193">
          <cell r="I193" t="str">
            <v>6,R653</v>
          </cell>
          <cell r="J193" t="str">
            <v>Canalización y administración de los recursos obtenidos para dar servicio a la deuda, y realización del pago de obligaciones contractuales y canje de deuda</v>
          </cell>
        </row>
        <row r="194">
          <cell r="I194" t="str">
            <v>6,R654</v>
          </cell>
          <cell r="J194" t="str">
            <v>Continuar con la implementación de los procesos y procedimientos para que el Instituto cumpla con los mandatos que le otorga la LIC y la LPAB y en apego a su misión y visión</v>
          </cell>
        </row>
        <row r="195">
          <cell r="I195" t="str">
            <v>6,R655</v>
          </cell>
          <cell r="J195" t="str">
            <v>Seguimiento, avance y evaluación de los procesos de liquidación o quiebra, según sea el caso, de los Bancos Anáhuac, Atlántico, Capital, Quadrum, Obrero, Unión, Cremi, Interestatal y Oriente, Instituciones de Banca Múltiple en liquidación o quiebra</v>
          </cell>
        </row>
        <row r="196">
          <cell r="I196" t="str">
            <v>6,R656</v>
          </cell>
          <cell r="J196" t="str">
            <v>Otros servicios de apoyo institucional en Banobras</v>
          </cell>
        </row>
        <row r="197">
          <cell r="I197" t="str">
            <v>6,R851</v>
          </cell>
          <cell r="J197" t="str">
            <v>Acceso a recursos que permitan el desarrollo de esquemas financieros para el apoyo de la demanda de créditos hipotecarios</v>
          </cell>
        </row>
        <row r="198">
          <cell r="I198" t="str">
            <v>6,F852</v>
          </cell>
          <cell r="J198" t="str">
            <v>Otorgamiento de créditos al sector vivienda</v>
          </cell>
        </row>
        <row r="199">
          <cell r="I199" t="str">
            <v>6,W1</v>
          </cell>
          <cell r="J199" t="str">
            <v>Operaciones ajenas</v>
          </cell>
        </row>
        <row r="200">
          <cell r="I200" t="str">
            <v>6,O1</v>
          </cell>
          <cell r="J200" t="str">
            <v>Actividades de apoyo a la función pública y buen gobierno</v>
          </cell>
        </row>
        <row r="201">
          <cell r="I201" t="str">
            <v>6,M1</v>
          </cell>
          <cell r="J201" t="str">
            <v>Actividades de apoyo administrativo</v>
          </cell>
        </row>
        <row r="202">
          <cell r="I202" t="str">
            <v>6,O99</v>
          </cell>
          <cell r="J202" t="str">
            <v>Operación del Servicio Profesional de Carrera en la Administración Pública Federal Centralizada</v>
          </cell>
        </row>
        <row r="203">
          <cell r="I203" t="str">
            <v>7,A1</v>
          </cell>
          <cell r="J203" t="str">
            <v>Producción de equipo e infraestructura militares</v>
          </cell>
        </row>
        <row r="204">
          <cell r="I204" t="str">
            <v>7,A2</v>
          </cell>
          <cell r="J204" t="str">
            <v>Defensa de la Integridad, la Independencia, la Soberanía del Territorio Nacional</v>
          </cell>
        </row>
        <row r="205">
          <cell r="I205" t="str">
            <v>7,A3</v>
          </cell>
          <cell r="J205" t="str">
            <v>Acciones de vigilancia en el territorio nacional</v>
          </cell>
        </row>
        <row r="206">
          <cell r="I206" t="str">
            <v>7,A4</v>
          </cell>
          <cell r="J206" t="str">
            <v>Programa Nacional de Seguridad Pública</v>
          </cell>
        </row>
        <row r="207">
          <cell r="I207" t="str">
            <v>7,A5</v>
          </cell>
          <cell r="J207" t="str">
            <v>Procuración de justicia militar</v>
          </cell>
        </row>
        <row r="208">
          <cell r="I208" t="str">
            <v>7,A6</v>
          </cell>
          <cell r="J208" t="str">
            <v>Impartición de justicia militar</v>
          </cell>
        </row>
        <row r="209">
          <cell r="I209" t="str">
            <v>7,A7</v>
          </cell>
          <cell r="J209" t="str">
            <v>Profesionalización de los recursos humanos del ejército y fuerza aérea mediante el sistema educativo militar (educación media superior)</v>
          </cell>
        </row>
        <row r="210">
          <cell r="I210" t="str">
            <v>7,A8</v>
          </cell>
          <cell r="J210" t="str">
            <v>Profesionalización de los recursos humanos del ejército y fuerza aérea mediante el sistema educativo militar (educación superior)</v>
          </cell>
        </row>
        <row r="211">
          <cell r="I211" t="str">
            <v>7,A9</v>
          </cell>
          <cell r="J211" t="str">
            <v>Servicios de Salud al personal militar y sus derechohabientes</v>
          </cell>
        </row>
        <row r="212">
          <cell r="I212" t="str">
            <v>7,A10</v>
          </cell>
          <cell r="J212" t="str">
            <v>Programa de Emergencias Radiológicas Externo (P.E.R.E.)</v>
          </cell>
        </row>
        <row r="213">
          <cell r="I213" t="str">
            <v>7,A12</v>
          </cell>
          <cell r="J213" t="str">
            <v>Atención médica</v>
          </cell>
        </row>
        <row r="214">
          <cell r="I214" t="str">
            <v>7,K12</v>
          </cell>
          <cell r="J214" t="str">
            <v>Proyectos de infraestructura social de asistencia y seguridad social</v>
          </cell>
        </row>
        <row r="215">
          <cell r="I215" t="str">
            <v>7,A13</v>
          </cell>
          <cell r="J215" t="str">
            <v>Otorgamiento de prestaciones socioeconómicas</v>
          </cell>
        </row>
        <row r="216">
          <cell r="I216" t="str">
            <v>7,K14</v>
          </cell>
          <cell r="J216" t="str">
            <v>Otros proyectos de infraestructura social</v>
          </cell>
        </row>
        <row r="217">
          <cell r="I217" t="str">
            <v>7,A15</v>
          </cell>
          <cell r="J217" t="str">
            <v>Producción de árboles en viveros forestales y reforestación</v>
          </cell>
        </row>
        <row r="218">
          <cell r="I218" t="str">
            <v>7,R16</v>
          </cell>
          <cell r="J218" t="str">
            <v>Programa de Becas para los hijos del Personal de las Fuerza Armadas en activo</v>
          </cell>
        </row>
        <row r="219">
          <cell r="I219" t="str">
            <v>7,A17</v>
          </cell>
          <cell r="J219" t="str">
            <v>Derechos humanos</v>
          </cell>
        </row>
        <row r="220">
          <cell r="I220" t="str">
            <v>7,K19</v>
          </cell>
          <cell r="J220" t="str">
            <v>Proyectos de infraestructura gubernamental de seguridad nacional</v>
          </cell>
        </row>
        <row r="221">
          <cell r="I221" t="str">
            <v>7,K26</v>
          </cell>
          <cell r="J221" t="str">
            <v>Otros proyectos</v>
          </cell>
        </row>
        <row r="222">
          <cell r="I222" t="str">
            <v>7,K27</v>
          </cell>
          <cell r="J222" t="str">
            <v>Mantenimiento de infraestructura</v>
          </cell>
        </row>
        <row r="223">
          <cell r="I223" t="str">
            <v>7,K28</v>
          </cell>
          <cell r="J223" t="str">
            <v>Estudios de preinversión</v>
          </cell>
        </row>
        <row r="224">
          <cell r="I224" t="str">
            <v>7,A900</v>
          </cell>
          <cell r="J224" t="str">
            <v>Capacitación y sensibilización para efectivos en perspectiva de género</v>
          </cell>
        </row>
        <row r="225">
          <cell r="I225" t="str">
            <v>7,M1</v>
          </cell>
          <cell r="J225" t="str">
            <v>Actividades de apoyo administrativo</v>
          </cell>
        </row>
        <row r="226">
          <cell r="I226" t="str">
            <v>7,O1</v>
          </cell>
          <cell r="J226" t="str">
            <v>Actividades de apoyo a la función pública y el buen gobierno</v>
          </cell>
        </row>
        <row r="227">
          <cell r="I227" t="str">
            <v>8,U2</v>
          </cell>
          <cell r="J227" t="str">
            <v>Instrumentación de acciones para mejorar las Sanidades a través de Inspecciones Fitozoosanitarias</v>
          </cell>
        </row>
        <row r="228">
          <cell r="I228" t="str">
            <v>8,U3</v>
          </cell>
          <cell r="J228" t="str">
            <v>Determinación de los Coeficientes de Agostadero</v>
          </cell>
        </row>
        <row r="229">
          <cell r="I229" t="str">
            <v>8,U4</v>
          </cell>
          <cell r="J229" t="str">
            <v>Sistema Nacional de Investigación Agrícola</v>
          </cell>
        </row>
        <row r="230">
          <cell r="I230" t="str">
            <v>8,U7</v>
          </cell>
          <cell r="J230" t="str">
            <v>Apoyo al cambio tecnológico en las actividades acuícolas y pesqueras</v>
          </cell>
        </row>
        <row r="231">
          <cell r="I231" t="str">
            <v>8,U9</v>
          </cell>
          <cell r="J231" t="str">
            <v>Fomento de la Ganadería y Normalización de la Calidad de los Productos Pecuarios</v>
          </cell>
        </row>
        <row r="232">
          <cell r="I232" t="str">
            <v>8,U10</v>
          </cell>
          <cell r="J232" t="str">
            <v>Programa Nacional para el Control de la Abeja Africana</v>
          </cell>
        </row>
        <row r="233">
          <cell r="I233" t="str">
            <v>8,U11</v>
          </cell>
          <cell r="J233" t="str">
            <v>Campaña de Diagnóstico, Prevención y Control de la Varroasis</v>
          </cell>
        </row>
        <row r="234">
          <cell r="I234" t="str">
            <v>8,U13</v>
          </cell>
          <cell r="J234" t="str">
            <v>Vinculación Productiva</v>
          </cell>
        </row>
        <row r="235">
          <cell r="I235" t="str">
            <v>8,U14</v>
          </cell>
          <cell r="J235" t="str">
            <v>Acciones Estratégicas de Reversión de la Industria Azucarera</v>
          </cell>
        </row>
        <row r="236">
          <cell r="I236" t="str">
            <v>8,U15</v>
          </cell>
          <cell r="J236" t="str">
            <v>Capacitación y Servicios de Asistencia Técnica, Innovación, Transferencia de Tecnología e Información</v>
          </cell>
        </row>
        <row r="237">
          <cell r="I237" t="str">
            <v>8,U16</v>
          </cell>
          <cell r="J237" t="str">
            <v>Tecnificación del Riego</v>
          </cell>
        </row>
        <row r="238">
          <cell r="I238" t="str">
            <v>8,S161</v>
          </cell>
          <cell r="J238" t="str">
            <v>PROCAMPO para Vivir Mejor</v>
          </cell>
        </row>
        <row r="239">
          <cell r="I239" t="str">
            <v>8,S170</v>
          </cell>
          <cell r="J239" t="str">
            <v>Programa para la Adquisición de Activos Productivos</v>
          </cell>
        </row>
        <row r="240">
          <cell r="I240" t="str">
            <v>8,S173</v>
          </cell>
          <cell r="J240" t="str">
            <v>Programa  de Atención a Contingencias Climatológicas</v>
          </cell>
        </row>
        <row r="241">
          <cell r="I241" t="str">
            <v>8,S195</v>
          </cell>
          <cell r="J241" t="str">
            <v>Programa de Uso Sustentable de Recursos Naturales para la Producción Primaria</v>
          </cell>
        </row>
        <row r="242">
          <cell r="I242" t="str">
            <v>8,S198</v>
          </cell>
          <cell r="J242" t="str">
            <v>Programa de Soporte</v>
          </cell>
        </row>
        <row r="243">
          <cell r="I243" t="str">
            <v>8,S210</v>
          </cell>
          <cell r="J243" t="str">
            <v>Programa de Inducción y Desarrollo del Financiamiento al Medio Rural</v>
          </cell>
        </row>
        <row r="244">
          <cell r="I244" t="str">
            <v>8,S211</v>
          </cell>
          <cell r="J244" t="str">
            <v>Programa de Atención a Problemas Estructurales</v>
          </cell>
        </row>
        <row r="245">
          <cell r="I245" t="str">
            <v>8,S212</v>
          </cell>
          <cell r="J245" t="str">
            <v>Programa de Fortalecimiento a la Organización Rural</v>
          </cell>
        </row>
        <row r="246">
          <cell r="I246" t="str">
            <v>8,P1</v>
          </cell>
          <cell r="J246" t="str">
            <v>Registro, Control y Seguimiento de los Programas Presupuestarios</v>
          </cell>
        </row>
        <row r="247">
          <cell r="I247" t="str">
            <v>8,G1</v>
          </cell>
          <cell r="J247" t="str">
            <v>Regulación, supervisión y aplicación de las políticas públicas en materia agropecuaria, acuícola y pesquera</v>
          </cell>
        </row>
        <row r="248">
          <cell r="I248" t="str">
            <v>8,F1</v>
          </cell>
          <cell r="J248" t="str">
            <v>Promoción, fomento y difusión de las políticas sectoriales en materia agropecuaria y pesquera</v>
          </cell>
        </row>
        <row r="249">
          <cell r="I249" t="str">
            <v>8,B1</v>
          </cell>
          <cell r="J249" t="str">
            <v>Producción y comercialización de Biológicos Veterinarios</v>
          </cell>
        </row>
        <row r="250">
          <cell r="I250" t="str">
            <v>8,E1</v>
          </cell>
          <cell r="J250" t="str">
            <v>Desarrollo y aplicación de programas educativos a nivel medio superior</v>
          </cell>
        </row>
        <row r="251">
          <cell r="I251" t="str">
            <v>8,R2</v>
          </cell>
          <cell r="J251" t="str">
            <v>Sustentar la funcionalidad de programas</v>
          </cell>
        </row>
        <row r="252">
          <cell r="I252" t="str">
            <v>8,E2</v>
          </cell>
          <cell r="J252" t="str">
            <v>Desarrollo de los programas educativos a nivel superior</v>
          </cell>
        </row>
        <row r="253">
          <cell r="I253" t="str">
            <v>8,F2</v>
          </cell>
          <cell r="J253" t="str">
            <v>Formación y Capacitación de Productores Agropecuarios</v>
          </cell>
        </row>
        <row r="254">
          <cell r="I254" t="str">
            <v>8,E3</v>
          </cell>
          <cell r="J254" t="str">
            <v>Vinculación entre los Servicios Académicos que presta la Universidad Autónoma Chapingo y el Desarrollo de la Investigación Científica y Tecnológica</v>
          </cell>
        </row>
        <row r="255">
          <cell r="I255" t="str">
            <v>8,R3</v>
          </cell>
          <cell r="J255" t="str">
            <v>Cuotas y Aportaciones a Organismos Internacionales</v>
          </cell>
        </row>
        <row r="256">
          <cell r="I256" t="str">
            <v>8,E4</v>
          </cell>
          <cell r="J256" t="str">
            <v>Desarrollo y aplicación de programas educativos en materia agropecuaria</v>
          </cell>
        </row>
        <row r="257">
          <cell r="I257" t="str">
            <v>8,E5</v>
          </cell>
          <cell r="J257" t="str">
            <v>Apoyo al cambio tecnológico en las actividades agropecuarias, rurales, acuícolas y pesqueras</v>
          </cell>
        </row>
        <row r="258">
          <cell r="I258" t="str">
            <v>8,E6</v>
          </cell>
          <cell r="J258" t="str">
            <v>Generación de Proyectos de Investigación</v>
          </cell>
        </row>
        <row r="259">
          <cell r="I259" t="str">
            <v>8,K9</v>
          </cell>
          <cell r="J259" t="str">
            <v>Proyectos de infraestructura social de educación</v>
          </cell>
        </row>
        <row r="260">
          <cell r="I260" t="str">
            <v>8,K14</v>
          </cell>
          <cell r="J260" t="str">
            <v>Otros proyectos de infraestructura social</v>
          </cell>
        </row>
        <row r="261">
          <cell r="I261" t="str">
            <v>8,K24</v>
          </cell>
          <cell r="J261" t="str">
            <v>Otros proyectos de infraestructura gubernamental</v>
          </cell>
        </row>
        <row r="262">
          <cell r="I262" t="str">
            <v>8,K26</v>
          </cell>
          <cell r="J262" t="str">
            <v>Otros proyectos</v>
          </cell>
        </row>
        <row r="263">
          <cell r="I263" t="str">
            <v>8,K27</v>
          </cell>
          <cell r="J263" t="str">
            <v>Mantenimiento de Infraestructura</v>
          </cell>
        </row>
        <row r="264">
          <cell r="I264" t="str">
            <v>8,K28</v>
          </cell>
          <cell r="J264" t="str">
            <v>Estudios de Preinversión</v>
          </cell>
        </row>
        <row r="265">
          <cell r="I265" t="str">
            <v>8,M1</v>
          </cell>
          <cell r="J265" t="str">
            <v>Actividades de apoyo administrativo</v>
          </cell>
        </row>
        <row r="266">
          <cell r="I266" t="str">
            <v>8,O1</v>
          </cell>
          <cell r="J266" t="str">
            <v>Apoyo a la Función Pública y Buen Gobierno</v>
          </cell>
        </row>
        <row r="267">
          <cell r="I267" t="str">
            <v>8,O99</v>
          </cell>
          <cell r="J267" t="str">
            <v>Operación del Servicio Profesional de Carrera en la Administración Pública Federal Centralizada</v>
          </cell>
        </row>
        <row r="268">
          <cell r="I268" t="str">
            <v>8,L1</v>
          </cell>
          <cell r="J268" t="str">
            <v>Responsabilidades, Resoluciones Judiciales y Pago de Liquidaciones</v>
          </cell>
        </row>
        <row r="269">
          <cell r="I269" t="str">
            <v>9,U1</v>
          </cell>
          <cell r="J269" t="str">
            <v>Programa de subsidios al transporte ferroviario de pasajeros</v>
          </cell>
        </row>
        <row r="270">
          <cell r="I270" t="str">
            <v>9,S71</v>
          </cell>
          <cell r="J270" t="str">
            <v>Programa de Empleo Temporal (PET)</v>
          </cell>
        </row>
        <row r="271">
          <cell r="I271" t="str">
            <v>9,E1</v>
          </cell>
          <cell r="J271" t="str">
            <v>Conservación Periódica de Tramos</v>
          </cell>
        </row>
        <row r="272">
          <cell r="I272" t="str">
            <v>9,G1</v>
          </cell>
          <cell r="J272" t="str">
            <v>Regulación y supervisión del programa de protección y medicina preventiva en transporte multimodal</v>
          </cell>
        </row>
        <row r="273">
          <cell r="I273" t="str">
            <v>9,P1</v>
          </cell>
          <cell r="J273" t="str">
            <v>Definición y conducción de la política de comunicaciones y transportes</v>
          </cell>
        </row>
        <row r="274">
          <cell r="I274" t="str">
            <v>9,R1</v>
          </cell>
          <cell r="J274" t="str">
            <v>Derechos de vía</v>
          </cell>
        </row>
        <row r="275">
          <cell r="I275" t="str">
            <v>9,E2</v>
          </cell>
          <cell r="J275" t="str">
            <v>Conservación de infraestructura de caminos rurales y carreteras alimentadoras</v>
          </cell>
        </row>
        <row r="276">
          <cell r="I276" t="str">
            <v>9,G2</v>
          </cell>
          <cell r="J276" t="str">
            <v>Supervisión, inspección y verificación del transporte terrestre, marítimo y aéreo</v>
          </cell>
        </row>
        <row r="277">
          <cell r="I277" t="str">
            <v>9,R2</v>
          </cell>
          <cell r="J277" t="str">
            <v>Producción de emulsiones, aditivos y pinturas (CAPUFE)</v>
          </cell>
        </row>
        <row r="278">
          <cell r="I278" t="str">
            <v>9,G3</v>
          </cell>
          <cell r="J278" t="str">
            <v>Supervisión, Regulación, Inspección y Verificación de construcción de carreteras</v>
          </cell>
        </row>
        <row r="279">
          <cell r="I279" t="str">
            <v>9,E3</v>
          </cell>
          <cell r="J279" t="str">
            <v>Conservación y operación de caminos y puentes de cuota (CAPUFE)</v>
          </cell>
        </row>
        <row r="280">
          <cell r="I280" t="str">
            <v>9,R3</v>
          </cell>
          <cell r="J280" t="str">
            <v>Proyecto Estratégico e-México</v>
          </cell>
        </row>
        <row r="281">
          <cell r="I281" t="str">
            <v>9,K3</v>
          </cell>
          <cell r="J281" t="str">
            <v>Proyectos de infraestructura económica de carreteras</v>
          </cell>
        </row>
        <row r="282">
          <cell r="I282" t="str">
            <v>9,E4</v>
          </cell>
          <cell r="J282" t="str">
            <v>Estudios técnicos para la construcción, conservación y operación de infraestructura de comunicaciones y transportes</v>
          </cell>
        </row>
        <row r="283">
          <cell r="I283" t="str">
            <v>9,R4</v>
          </cell>
          <cell r="J283" t="str">
            <v>Dragado</v>
          </cell>
        </row>
        <row r="284">
          <cell r="I284" t="str">
            <v>9,K4</v>
          </cell>
          <cell r="J284" t="str">
            <v>Proyectos de infraestructura económica de puertos</v>
          </cell>
        </row>
        <row r="285">
          <cell r="I285" t="str">
            <v>9,G4</v>
          </cell>
          <cell r="J285" t="str">
            <v>Regulación del sector de telecomunicaciones</v>
          </cell>
        </row>
        <row r="286">
          <cell r="I286" t="str">
            <v>9,G5</v>
          </cell>
          <cell r="J286" t="str">
            <v>Supervisión, inspección y verificación de telefonía rural</v>
          </cell>
        </row>
        <row r="287">
          <cell r="I287" t="str">
            <v>9,R5</v>
          </cell>
          <cell r="J287" t="str">
            <v>Construcción y Ampliación de la Infraestructura Marítimo Portuaria</v>
          </cell>
        </row>
        <row r="288">
          <cell r="I288" t="str">
            <v>9,K5</v>
          </cell>
          <cell r="J288" t="str">
            <v>Proyectos de infraestructura económica de aeropuertos</v>
          </cell>
        </row>
        <row r="289">
          <cell r="I289" t="str">
            <v>9,E5</v>
          </cell>
          <cell r="J289" t="str">
            <v>Estudios y proyectos de construcción de carreteras</v>
          </cell>
        </row>
        <row r="290">
          <cell r="I290" t="str">
            <v>9,E6</v>
          </cell>
          <cell r="J290" t="str">
            <v>Conservación de infraestructura marítimo-portuaria</v>
          </cell>
        </row>
        <row r="291">
          <cell r="I291" t="str">
            <v>9,R6</v>
          </cell>
          <cell r="J291" t="str">
            <v>Señalamiento Marítimo</v>
          </cell>
        </row>
        <row r="292">
          <cell r="I292" t="str">
            <v>9,G6</v>
          </cell>
          <cell r="J292" t="str">
            <v>Centros de Pesaje y Dimensiones</v>
          </cell>
        </row>
        <row r="293">
          <cell r="I293" t="str">
            <v>9,E7</v>
          </cell>
          <cell r="J293" t="str">
            <v>Formación y capacitación del personal de la marina mercante</v>
          </cell>
        </row>
        <row r="294">
          <cell r="I294" t="str">
            <v>9,G7</v>
          </cell>
          <cell r="J294" t="str">
            <v>Supervisión, inspección y verificación del sistema Nacional e-México</v>
          </cell>
        </row>
        <row r="295">
          <cell r="I295" t="str">
            <v>9,R7</v>
          </cell>
          <cell r="J295" t="str">
            <v>Aportaciones a Organismos Internacionales</v>
          </cell>
        </row>
        <row r="296">
          <cell r="I296" t="str">
            <v>9,E8</v>
          </cell>
          <cell r="J296" t="str">
            <v>Operación de infraestructura marítimo-portuaria</v>
          </cell>
        </row>
        <row r="297">
          <cell r="I297" t="str">
            <v>9,G8</v>
          </cell>
          <cell r="J297" t="str">
            <v>Derecho de Vía</v>
          </cell>
        </row>
        <row r="298">
          <cell r="I298" t="str">
            <v>9,E9</v>
          </cell>
          <cell r="J298" t="str">
            <v>Conservación y operación de infraestructura aeroportuaria</v>
          </cell>
        </row>
        <row r="299">
          <cell r="I299" t="str">
            <v>9,G9</v>
          </cell>
          <cell r="J299" t="str">
            <v>Supervisión, inspección y verificación de conservación de carreteras</v>
          </cell>
        </row>
        <row r="300">
          <cell r="I300" t="str">
            <v>9,K10</v>
          </cell>
          <cell r="J300" t="str">
            <v>Proyectos de infraestructura social de ciencia y tecnología</v>
          </cell>
        </row>
        <row r="301">
          <cell r="I301" t="str">
            <v>9,G10</v>
          </cell>
          <cell r="J301" t="str">
            <v>Supervisión y verificación de la calidad en la contrucción y conservación de carreteras</v>
          </cell>
        </row>
        <row r="302">
          <cell r="I302" t="str">
            <v>9,E10</v>
          </cell>
          <cell r="J302" t="str">
            <v>Servicios de ayudas a la navegación aérea</v>
          </cell>
        </row>
        <row r="303">
          <cell r="I303" t="str">
            <v>9,G11</v>
          </cell>
          <cell r="J303" t="str">
            <v>Supervisión, Regulación, Inspección y verificación de construcción de Caminos Rurales y Carreteras Alimentadoras</v>
          </cell>
        </row>
        <row r="304">
          <cell r="I304" t="str">
            <v>9,E11</v>
          </cell>
          <cell r="J304" t="str">
            <v>Conservación de infraestructura ferroviaria</v>
          </cell>
        </row>
        <row r="305">
          <cell r="I305" t="str">
            <v>9,G12</v>
          </cell>
          <cell r="J305" t="str">
            <v>Otros Derechos de vía y Reserva Territorial</v>
          </cell>
        </row>
        <row r="306">
          <cell r="I306" t="str">
            <v>9,E12</v>
          </cell>
          <cell r="J306" t="str">
            <v>Servicios de correo</v>
          </cell>
        </row>
        <row r="307">
          <cell r="I307" t="str">
            <v>9,E13</v>
          </cell>
          <cell r="J307" t="str">
            <v>Servicios de telecomunicaciones, satelitales, telegráficos y de transferencia de fondos</v>
          </cell>
        </row>
        <row r="308">
          <cell r="I308" t="str">
            <v>9,K14</v>
          </cell>
          <cell r="J308" t="str">
            <v>Otros proyectos de infraestructura social</v>
          </cell>
        </row>
        <row r="309">
          <cell r="I309" t="str">
            <v>9,E15</v>
          </cell>
          <cell r="J309" t="str">
            <v>Investigación, estudios, proyectos y capacitación en materia de transporte</v>
          </cell>
        </row>
        <row r="310">
          <cell r="I310" t="str">
            <v>9,E16</v>
          </cell>
          <cell r="J310" t="str">
            <v>Reconstrucción de Tramos</v>
          </cell>
        </row>
        <row r="311">
          <cell r="I311" t="str">
            <v>9,K17</v>
          </cell>
          <cell r="J311" t="str">
            <v>Proyectos de infraestructura gubernamental de SCT</v>
          </cell>
        </row>
        <row r="312">
          <cell r="I312" t="str">
            <v>9,E17</v>
          </cell>
          <cell r="J312" t="str">
            <v>Conservación Rutinaria de Tramos</v>
          </cell>
        </row>
        <row r="313">
          <cell r="I313" t="str">
            <v>9,E18</v>
          </cell>
          <cell r="J313" t="str">
            <v>Reconstrucción de Puentes</v>
          </cell>
        </row>
        <row r="314">
          <cell r="I314" t="str">
            <v>9,E19</v>
          </cell>
          <cell r="J314" t="str">
            <v>Conservación Rutinaria de Puentes</v>
          </cell>
        </row>
        <row r="315">
          <cell r="I315" t="str">
            <v>9,E20</v>
          </cell>
          <cell r="J315" t="str">
            <v>Atención a Puntos de Conflicto</v>
          </cell>
        </row>
        <row r="316">
          <cell r="I316" t="str">
            <v>9,E21</v>
          </cell>
          <cell r="J316" t="str">
            <v>Mantenimiento Integral de la Red Federal de Carreteras</v>
          </cell>
        </row>
        <row r="317">
          <cell r="I317" t="str">
            <v>9,E22</v>
          </cell>
          <cell r="J317" t="str">
            <v>Operación de infraestructura ferroviaria</v>
          </cell>
        </row>
        <row r="318">
          <cell r="I318" t="str">
            <v>9,E23</v>
          </cell>
          <cell r="J318" t="str">
            <v>Programa de Apoyo para la Seguridad en la movilidad de pasajeros</v>
          </cell>
        </row>
        <row r="319">
          <cell r="I319" t="str">
            <v>9,E24</v>
          </cell>
          <cell r="J319" t="str">
            <v>Dragado en Puertos no concesionados</v>
          </cell>
        </row>
        <row r="320">
          <cell r="I320" t="str">
            <v>9,K24</v>
          </cell>
          <cell r="J320" t="str">
            <v>Otros proyectos de infraestructura gubernamental</v>
          </cell>
        </row>
        <row r="321">
          <cell r="I321" t="str">
            <v>9,E25</v>
          </cell>
          <cell r="J321" t="str">
            <v>Señalamiento Marítimo</v>
          </cell>
        </row>
        <row r="322">
          <cell r="I322" t="str">
            <v>9,K25</v>
          </cell>
          <cell r="J322" t="str">
            <v>Proyectos de inmuebles (oficinas administrativas)</v>
          </cell>
        </row>
        <row r="323">
          <cell r="I323" t="str">
            <v>9,E26</v>
          </cell>
          <cell r="J323" t="str">
            <v>Conservación y operación de infraestructura aeroportuaria en la Ciudad de México</v>
          </cell>
        </row>
        <row r="324">
          <cell r="I324" t="str">
            <v>9,K26</v>
          </cell>
          <cell r="J324" t="str">
            <v>Otros proyectos</v>
          </cell>
        </row>
        <row r="325">
          <cell r="I325" t="str">
            <v>9,E27</v>
          </cell>
          <cell r="J325" t="str">
            <v>Conservación y operación de infraestructura aeroportuaria de la Red ASA</v>
          </cell>
        </row>
        <row r="326">
          <cell r="I326" t="str">
            <v>9,K27</v>
          </cell>
          <cell r="J326" t="str">
            <v>Mantenimiento de infraestructura</v>
          </cell>
        </row>
        <row r="327">
          <cell r="I327" t="str">
            <v>9,K28</v>
          </cell>
          <cell r="J327" t="str">
            <v>Estudios de preinversión</v>
          </cell>
        </row>
        <row r="328">
          <cell r="I328" t="str">
            <v>9,E28</v>
          </cell>
          <cell r="J328" t="str">
            <v>Producción de emulsiones, aditivos y pinturas (CAPUFE)</v>
          </cell>
        </row>
        <row r="329">
          <cell r="I329" t="str">
            <v>9,K31</v>
          </cell>
          <cell r="J329" t="str">
            <v>Proyectos de infraestructura económica de carreteras alimentadoras y caminos rurales</v>
          </cell>
        </row>
        <row r="330">
          <cell r="I330" t="str">
            <v>9,K32</v>
          </cell>
          <cell r="J330" t="str">
            <v>Conservación de Infraestructura Carretera</v>
          </cell>
        </row>
        <row r="331">
          <cell r="I331" t="str">
            <v>9,K33</v>
          </cell>
          <cell r="J331" t="str">
            <v>Estudios técnicos para la construcción, operación de infraestructura de comunicaciones y transportes</v>
          </cell>
        </row>
        <row r="332">
          <cell r="I332" t="str">
            <v>9,K34</v>
          </cell>
          <cell r="J332" t="str">
            <v>Estudios y proyectos de construcción de carreteras</v>
          </cell>
        </row>
        <row r="333">
          <cell r="I333" t="str">
            <v>9,K35</v>
          </cell>
          <cell r="J333" t="str">
            <v>Reconstrucción de carreteras</v>
          </cell>
        </row>
        <row r="334">
          <cell r="I334" t="str">
            <v>9,K36</v>
          </cell>
          <cell r="J334" t="str">
            <v>Conservación de infraestructura marítimo-portuaria</v>
          </cell>
        </row>
        <row r="335">
          <cell r="I335" t="str">
            <v>9,K37</v>
          </cell>
          <cell r="J335" t="str">
            <v>Conservación de infraestructura de caminos rurales y carreteras alimentadoras</v>
          </cell>
        </row>
        <row r="336">
          <cell r="I336" t="str">
            <v>9,K38</v>
          </cell>
          <cell r="J336" t="str">
            <v>Dragado en puertos no concesionados</v>
          </cell>
        </row>
        <row r="337">
          <cell r="I337" t="str">
            <v>9,K39</v>
          </cell>
          <cell r="J337" t="str">
            <v>Estudios y proyectos de construcción de caminos rurales y carreteras alimentadoras</v>
          </cell>
        </row>
        <row r="338">
          <cell r="I338" t="str">
            <v>9,K40</v>
          </cell>
          <cell r="J338" t="str">
            <v>Proyectos de Infraestructura Ferroviaria</v>
          </cell>
        </row>
        <row r="339">
          <cell r="I339" t="str">
            <v>9,K41</v>
          </cell>
          <cell r="J339" t="str">
            <v>Sistema de Transporte Colectivo</v>
          </cell>
        </row>
        <row r="340">
          <cell r="I340" t="str">
            <v>9,K45</v>
          </cell>
          <cell r="J340" t="str">
            <v>Sistema Satelital y de Conectividad Nacional</v>
          </cell>
        </row>
        <row r="341">
          <cell r="I341" t="str">
            <v>9,K46</v>
          </cell>
          <cell r="J341" t="str">
            <v>Sistema de Conectividad Nacional</v>
          </cell>
        </row>
        <row r="342">
          <cell r="I342" t="str">
            <v>9,O1</v>
          </cell>
          <cell r="J342" t="str">
            <v>Actividades de apoyo a la función pública y buen gobierno</v>
          </cell>
        </row>
        <row r="343">
          <cell r="I343" t="str">
            <v>9,M1</v>
          </cell>
          <cell r="J343" t="str">
            <v>Actividades de apoyo administrativo</v>
          </cell>
        </row>
        <row r="344">
          <cell r="I344" t="str">
            <v>9,O99</v>
          </cell>
          <cell r="J344" t="str">
            <v>Operación del Servicio Profesional de Carrera en la Administración Pública Federal Centralizada</v>
          </cell>
        </row>
        <row r="345">
          <cell r="I345" t="str">
            <v>10,U1</v>
          </cell>
          <cell r="J345" t="str">
            <v>Reconversión de sectores productivos</v>
          </cell>
        </row>
        <row r="346">
          <cell r="I346" t="str">
            <v>10,U2</v>
          </cell>
          <cell r="J346" t="str">
            <v>Programa de Creación de Empleo en Zonas Marginadas</v>
          </cell>
        </row>
        <row r="347">
          <cell r="I347" t="str">
            <v>10,U3</v>
          </cell>
          <cell r="J347" t="str">
            <v>Programa para impulsar la competitividad de sectores industriales</v>
          </cell>
        </row>
        <row r="348">
          <cell r="I348" t="str">
            <v>10,U4</v>
          </cell>
          <cell r="J348" t="str">
            <v>Proyectos estratégicos para la atracción de inversión extranjera</v>
          </cell>
        </row>
        <row r="349">
          <cell r="I349" t="str">
            <v>10,U5</v>
          </cell>
          <cell r="J349" t="str">
            <v>Fondo Nuevo para Ciencia y Tecnología</v>
          </cell>
        </row>
        <row r="350">
          <cell r="I350" t="str">
            <v>10,S16</v>
          </cell>
          <cell r="J350" t="str">
            <v>Fondo de Microfinanciamiento a Mujeres Rurales (FOMMUR)</v>
          </cell>
        </row>
        <row r="351">
          <cell r="I351" t="str">
            <v>10,S17</v>
          </cell>
          <cell r="J351" t="str">
            <v>Fondo Nacional de Apoyos para Empresas en Solidaridad (FONAES)</v>
          </cell>
        </row>
        <row r="352">
          <cell r="I352" t="str">
            <v>10,S20</v>
          </cell>
          <cell r="J352" t="str">
            <v>Fondo de Apoyo para la Micro, Pequeña y Mediana Empresa (Fondo PYME)</v>
          </cell>
        </row>
        <row r="353">
          <cell r="I353" t="str">
            <v>10,S21</v>
          </cell>
          <cell r="J353" t="str">
            <v>Programa Nacional de Financiamiento al Microempresario</v>
          </cell>
        </row>
        <row r="354">
          <cell r="I354" t="str">
            <v>10,S59</v>
          </cell>
          <cell r="J354" t="str">
            <v>Programa para el Desarrollo Local (Microrregiones)</v>
          </cell>
        </row>
        <row r="355">
          <cell r="I355" t="str">
            <v>10,S97</v>
          </cell>
          <cell r="J355" t="str">
            <v>Comité Nacional de Productividad e Innovación Tecnológica (COMPITE)</v>
          </cell>
        </row>
        <row r="356">
          <cell r="I356" t="str">
            <v>10,S151</v>
          </cell>
          <cell r="J356" t="str">
            <v>Programa para el Desarrollo de la Industria del Software (PROSOFT)</v>
          </cell>
        </row>
        <row r="357">
          <cell r="I357" t="str">
            <v>10,S214</v>
          </cell>
          <cell r="J357" t="str">
            <v>Competitividad en Logística y Centrales de Abasto</v>
          </cell>
        </row>
        <row r="358">
          <cell r="I358" t="str">
            <v>10,S220</v>
          </cell>
          <cell r="J358" t="str">
            <v>Programa para el Desarrollo de las Industrias de Alta Tecnología (PRODIAT)</v>
          </cell>
        </row>
        <row r="359">
          <cell r="I359" t="str">
            <v>10,G1</v>
          </cell>
          <cell r="J359" t="str">
            <v>Regulación de la inversión extranjera en México</v>
          </cell>
        </row>
        <row r="360">
          <cell r="I360" t="str">
            <v>10,F1</v>
          </cell>
          <cell r="J360" t="str">
            <v>Promoción del desarrollo y la competitividad de empresas mineras</v>
          </cell>
        </row>
        <row r="361">
          <cell r="I361" t="str">
            <v>10,B1</v>
          </cell>
          <cell r="J361" t="str">
            <v>Producción, transportación y comercialización de sal marina</v>
          </cell>
        </row>
        <row r="362">
          <cell r="I362" t="str">
            <v>10,R1</v>
          </cell>
          <cell r="J362" t="str">
            <v>Cuotas a organismos internacionales</v>
          </cell>
        </row>
        <row r="363">
          <cell r="I363" t="str">
            <v>10,P1</v>
          </cell>
          <cell r="J363" t="str">
            <v>Administración de programas de apoyo a la población de bajos ingresos con financiamiento a través de microfinancieras y otros intermediarios</v>
          </cell>
        </row>
        <row r="364">
          <cell r="I364" t="str">
            <v>10,F2</v>
          </cell>
          <cell r="J364" t="str">
            <v>Apoyo a la pequeña y mediana minería y su cadena productiva, mediante el otorgamiento de Financiamiento</v>
          </cell>
        </row>
        <row r="365">
          <cell r="I365" t="str">
            <v>10,G2</v>
          </cell>
          <cell r="J365" t="str">
            <v>Regulación de las actividades en materia de normalización y supervisión del sistema de normalización y evaluación de la conformidad</v>
          </cell>
        </row>
        <row r="366">
          <cell r="I366" t="str">
            <v>10,P2</v>
          </cell>
          <cell r="J366" t="str">
            <v>Fortalecimiento del proceso de integración de México en la economía mundial</v>
          </cell>
        </row>
        <row r="367">
          <cell r="I367" t="str">
            <v>10,B2</v>
          </cell>
          <cell r="J367" t="str">
            <v>Promoción de una cultura de consumo inteligente</v>
          </cell>
        </row>
        <row r="368">
          <cell r="I368" t="str">
            <v>10,E3</v>
          </cell>
          <cell r="J368" t="str">
            <v>Prevención y eliminación de las practicas y concentraciones monopólicas y demás restricciones a la competencia y libre concurrencia</v>
          </cell>
        </row>
        <row r="369">
          <cell r="I369" t="str">
            <v>10,G3</v>
          </cell>
          <cell r="J369" t="str">
            <v>Verificación y vigilancia de los derechos del consumidor plasmados en la LFPC</v>
          </cell>
        </row>
        <row r="370">
          <cell r="I370" t="str">
            <v>10,F3</v>
          </cell>
          <cell r="J370" t="str">
            <v>Promoción al Comercio Exterior y Atracción de Inversión Extranjera Directa</v>
          </cell>
        </row>
        <row r="371">
          <cell r="I371" t="str">
            <v>10,P3</v>
          </cell>
          <cell r="J371" t="str">
            <v>Promoción de las condiciones de competencia leal en México a través de la operación, defensa y promoción del sistema de prácticas comerciales internacionales</v>
          </cell>
        </row>
        <row r="372">
          <cell r="I372" t="str">
            <v>10,F4</v>
          </cell>
          <cell r="J372" t="str">
            <v>Administación de los programas e instrumentos de promoción de las exportaciones</v>
          </cell>
        </row>
        <row r="373">
          <cell r="I373" t="str">
            <v>10,G4</v>
          </cell>
          <cell r="J373" t="str">
            <v>Promoción del desarrollo de un entorno regulatorio y administrativo favorable a la competencia</v>
          </cell>
        </row>
        <row r="374">
          <cell r="I374" t="str">
            <v>10,P4</v>
          </cell>
          <cell r="J374" t="str">
            <v>Desarrollo de proyectos productivos de empresas sociales y de la población de bajos ingresos</v>
          </cell>
        </row>
        <row r="375">
          <cell r="I375" t="str">
            <v>10,F5</v>
          </cell>
          <cell r="J375" t="str">
            <v>Asistencia y capacitación técnica a la pequeña y mediana minería</v>
          </cell>
        </row>
        <row r="376">
          <cell r="I376" t="str">
            <v>10,P5</v>
          </cell>
          <cell r="J376" t="str">
            <v>Desarrollo de la economía digital, el comercio y los servicios</v>
          </cell>
        </row>
        <row r="377">
          <cell r="I377" t="str">
            <v>10,G5</v>
          </cell>
          <cell r="J377" t="str">
            <v>Regulación y modernización del servicio del Registro Público de Comercio y apoyo a los Registros Públicos de la Propiedad, así como la aplicación de la Ley Federal de Correduría Pública</v>
          </cell>
        </row>
        <row r="378">
          <cell r="I378" t="str">
            <v>10,E5</v>
          </cell>
          <cell r="J378" t="str">
            <v>Prevención y corrección de prácticas abusivas en las relaciones de consumo entre consumidores y proveedores</v>
          </cell>
        </row>
        <row r="379">
          <cell r="I379" t="str">
            <v>10,G6</v>
          </cell>
          <cell r="J379" t="str">
            <v>Prevención y eliminación de prácticas y concentraciones monopólicas y demás restricciones a la competencia y libre concurrencia</v>
          </cell>
        </row>
        <row r="380">
          <cell r="I380" t="str">
            <v>10,E6</v>
          </cell>
          <cell r="J380" t="str">
            <v>Atención de las necesidades metrológicas del país para la promoción de la uniformidad y la confiabilidad de las mediciones</v>
          </cell>
        </row>
        <row r="381">
          <cell r="I381" t="str">
            <v>10,F6</v>
          </cell>
          <cell r="J381" t="str">
            <v>Programa para el Desarrollo de Proveedores y Contratistas Nacionales de la Industria Petrolera, con especial atención a las Pequeñas y Medianas Empresas (PyME´s)</v>
          </cell>
        </row>
        <row r="382">
          <cell r="I382" t="str">
            <v>10,P6</v>
          </cell>
          <cell r="J382" t="str">
            <v>Apoyo a las actividades de planeación, elaboración y seguimiento de las políticas y programas de la dependencia</v>
          </cell>
        </row>
        <row r="383">
          <cell r="I383" t="str">
            <v>10,P7</v>
          </cell>
          <cell r="J383" t="str">
            <v>Generación de condiciones de competencia leal de comercio y emisión de normatividad eficiente comercial, mercantil y de inversión extranjera</v>
          </cell>
        </row>
        <row r="384">
          <cell r="I384" t="str">
            <v>10,E7</v>
          </cell>
          <cell r="J384" t="str">
            <v>Producción de información, sobre productos y servicios geológicos del territorio nacional</v>
          </cell>
        </row>
        <row r="385">
          <cell r="I385" t="str">
            <v>10,E8</v>
          </cell>
          <cell r="J385" t="str">
            <v>Protección y promoción de los derechos de propiedad industrial</v>
          </cell>
        </row>
        <row r="386">
          <cell r="I386" t="str">
            <v>10,P8</v>
          </cell>
          <cell r="J386" t="str">
            <v>Apoyo a la creación, desarrollo y /o consolidación de micro; pequeñas y medianas empresas mediante esquemas o recursos dirigidos a incrementar su productividad y competitividad</v>
          </cell>
        </row>
        <row r="387">
          <cell r="I387" t="str">
            <v>10,E9</v>
          </cell>
          <cell r="J387" t="str">
            <v>Atención a las solicitudes de servicios y promoción de los programas competencia de la Secretaría en el interior de la República</v>
          </cell>
        </row>
        <row r="388">
          <cell r="I388" t="str">
            <v>10,P9</v>
          </cell>
          <cell r="J388" t="str">
            <v>Promoción y fomento del desarrollo y la competitividad de los sectores industrial y comercial</v>
          </cell>
        </row>
        <row r="389">
          <cell r="I389" t="str">
            <v>10,P10</v>
          </cell>
          <cell r="J389" t="str">
            <v>Promoción de la transparencia en la elaboración y aplicación de las regulaciones y que éstas generen beneficios mayores a sus costos para la sociedad</v>
          </cell>
        </row>
        <row r="390">
          <cell r="I390" t="str">
            <v>10,P12</v>
          </cell>
          <cell r="J390" t="str">
            <v>Desarrollo del comercio internacional y facilitación del comercio</v>
          </cell>
        </row>
        <row r="391">
          <cell r="I391" t="str">
            <v>10,P13</v>
          </cell>
          <cell r="J391" t="str">
            <v xml:space="preserve">Promoción y coordinación de las acciones de enlace de la Secretaría  </v>
          </cell>
        </row>
        <row r="392">
          <cell r="I392" t="str">
            <v>10,K14</v>
          </cell>
          <cell r="J392" t="str">
            <v>Otros proyectos de infraestructura social</v>
          </cell>
        </row>
        <row r="393">
          <cell r="I393" t="str">
            <v>10,P14</v>
          </cell>
          <cell r="J393" t="str">
            <v>Evaluación de programas y acciones de la Secretaría</v>
          </cell>
        </row>
        <row r="394">
          <cell r="I394" t="str">
            <v>10,P15</v>
          </cell>
          <cell r="J394" t="str">
            <v>Desarrollo y dirección de la política de comunicación social de la Secretaría</v>
          </cell>
        </row>
        <row r="395">
          <cell r="I395" t="str">
            <v>10,K24</v>
          </cell>
          <cell r="J395" t="str">
            <v>Otros proyectos de infraestructura gubernamental</v>
          </cell>
        </row>
        <row r="396">
          <cell r="I396" t="str">
            <v>10,K25</v>
          </cell>
          <cell r="J396" t="str">
            <v>Proyectos de inmuebles (oficinas administrativas)</v>
          </cell>
        </row>
        <row r="397">
          <cell r="I397" t="str">
            <v>10,K26</v>
          </cell>
          <cell r="J397" t="str">
            <v>Otros proyectos</v>
          </cell>
        </row>
        <row r="398">
          <cell r="I398" t="str">
            <v>10,K27</v>
          </cell>
          <cell r="J398" t="str">
            <v>Mantenimiento de infraestructura</v>
          </cell>
        </row>
        <row r="399">
          <cell r="I399" t="str">
            <v>10,K28</v>
          </cell>
          <cell r="J399" t="str">
            <v>Estudios de preinversión</v>
          </cell>
        </row>
        <row r="400">
          <cell r="I400" t="str">
            <v>10,M1</v>
          </cell>
          <cell r="J400" t="str">
            <v>Actividades de apoyo administrativo</v>
          </cell>
        </row>
        <row r="401">
          <cell r="I401" t="str">
            <v>10,O1</v>
          </cell>
          <cell r="J401" t="str">
            <v>Actividades de apoyo a la función pública y buen gobierno</v>
          </cell>
        </row>
        <row r="402">
          <cell r="I402" t="str">
            <v>10,W1</v>
          </cell>
          <cell r="J402" t="str">
            <v>Operaciones ajenas</v>
          </cell>
        </row>
        <row r="403">
          <cell r="I403" t="str">
            <v>10,O99</v>
          </cell>
          <cell r="J403" t="str">
            <v>Operación del Servicio Profesional de Carrera en la Administración Pública Federal Centralizada</v>
          </cell>
        </row>
        <row r="404">
          <cell r="I404" t="str">
            <v>11,U1</v>
          </cell>
          <cell r="J404" t="str">
            <v>Programa nacional de horario extendido en primaria</v>
          </cell>
        </row>
        <row r="405">
          <cell r="I405" t="str">
            <v>11,U3</v>
          </cell>
          <cell r="J405" t="str">
            <v>Programas educativos en materia de prevención de adicciones</v>
          </cell>
        </row>
        <row r="406">
          <cell r="I406" t="str">
            <v>11,U4</v>
          </cell>
          <cell r="J406" t="str">
            <v>Fondo Concursable para la Inversión en Infraestructura para Educación Media Superior</v>
          </cell>
        </row>
        <row r="407">
          <cell r="I407" t="str">
            <v>11,U5</v>
          </cell>
          <cell r="J407" t="str">
            <v>Fondo de Apoyo para la Calidad de los Institutos Tecnológicos (Fondo de concurso por proyectos para impulso de la calidad que pueden incluir equipamiento)</v>
          </cell>
        </row>
        <row r="408">
          <cell r="I408" t="str">
            <v>11,U6</v>
          </cell>
          <cell r="J408" t="str">
            <v>Subsidios federales para organismos descentralizados estatales</v>
          </cell>
        </row>
        <row r="409">
          <cell r="I409" t="str">
            <v>11,U7</v>
          </cell>
          <cell r="J409" t="str">
            <v>Fondo de Apoyo para Reformas Estructurales de las Universidades Públicas Estatales (Fondo de concurso para apoyar las reformas de las UPES para abatir pasivos contingentes derivados de pensiones y jubilaciones)</v>
          </cell>
        </row>
        <row r="410">
          <cell r="I410" t="str">
            <v>11,U8</v>
          </cell>
          <cell r="J410" t="str">
            <v>Fondo de Apoyo para Saneamiento Financiero de las UPES por Abajo de la Media Nacional en Subsidio por Alumno (Fondo de concurso para propuestas de saneamiento financiero)</v>
          </cell>
        </row>
        <row r="411">
          <cell r="I411" t="str">
            <v>11,U9</v>
          </cell>
          <cell r="J411" t="str">
            <v>Fondo para el Reconocimiento de Plantilla de las Universidades Públicas Estatales (fondo de concurso)</v>
          </cell>
        </row>
        <row r="412">
          <cell r="I412" t="str">
            <v>11,U10</v>
          </cell>
          <cell r="J412" t="str">
            <v>Fondo para Incremento de la Matrícula en Educación Superior de las Universidades Públicas Estatales y con Apoyo Solidario</v>
          </cell>
        </row>
        <row r="413">
          <cell r="I413" t="str">
            <v>11,U11</v>
          </cell>
          <cell r="J413" t="str">
            <v>Fondo para la Consolidación de las Universidades Públicas Estatales y con Apoyo Solidario</v>
          </cell>
        </row>
        <row r="414">
          <cell r="I414" t="str">
            <v>11,U12</v>
          </cell>
          <cell r="J414" t="str">
            <v>Modelo de Asignación Adicional al Subsidio Federal Ordinario, Universidades Públicas Estatales (Distribución por la fórmula CUPIA con participación de la SEP y ANUIES)</v>
          </cell>
        </row>
        <row r="415">
          <cell r="I415" t="str">
            <v>11,U14</v>
          </cell>
          <cell r="J415" t="str">
            <v>Becas para la educación, cultura y deporte</v>
          </cell>
        </row>
        <row r="416">
          <cell r="I416" t="str">
            <v>11,U15</v>
          </cell>
          <cell r="J416" t="str">
            <v>Atención educativa a grupos en situación vulnerable</v>
          </cell>
        </row>
        <row r="417">
          <cell r="I417" t="str">
            <v>11,U16</v>
          </cell>
          <cell r="J417" t="str">
            <v>Escuela siempre abierta a la comunidad</v>
          </cell>
        </row>
        <row r="418">
          <cell r="I418" t="str">
            <v>11,U17</v>
          </cell>
          <cell r="J418" t="str">
            <v>Subsidio Federal para Centros de Excelencia Académica</v>
          </cell>
        </row>
        <row r="419">
          <cell r="I419" t="str">
            <v>11,U18</v>
          </cell>
          <cell r="J419" t="str">
            <v>Programa de becas</v>
          </cell>
        </row>
        <row r="420">
          <cell r="I420" t="str">
            <v>11,U19</v>
          </cell>
          <cell r="J420" t="str">
            <v>Apoyo a desregulados</v>
          </cell>
        </row>
        <row r="421">
          <cell r="I421" t="str">
            <v>11,U20</v>
          </cell>
          <cell r="J421" t="str">
            <v>Subsidio a programas para jóvenes</v>
          </cell>
        </row>
        <row r="422">
          <cell r="I422" t="str">
            <v>11,U21</v>
          </cell>
          <cell r="J422" t="str">
            <v>Universidad Virtual</v>
          </cell>
        </row>
        <row r="423">
          <cell r="I423" t="str">
            <v>11,U22</v>
          </cell>
          <cell r="J423" t="str">
            <v>Educación para personas con discapacidad</v>
          </cell>
        </row>
        <row r="424">
          <cell r="I424" t="str">
            <v>11,S22</v>
          </cell>
          <cell r="J424" t="str">
            <v>Programa de Educación inicial y básica para la población rural e indígena</v>
          </cell>
        </row>
        <row r="425">
          <cell r="I425" t="str">
            <v>11,U23</v>
          </cell>
          <cell r="J425" t="str">
            <v>Subsidios para centros de educación</v>
          </cell>
        </row>
        <row r="426">
          <cell r="I426" t="str">
            <v>11,U24</v>
          </cell>
          <cell r="J426" t="str">
            <v>Expansión de la oferta educativa en Educación Media Superior</v>
          </cell>
        </row>
        <row r="427">
          <cell r="I427" t="str">
            <v>11,S24</v>
          </cell>
          <cell r="J427" t="str">
            <v>Atención a la Demanda de Educación para Adultos (INEA)</v>
          </cell>
        </row>
        <row r="428">
          <cell r="I428" t="str">
            <v>11,U26</v>
          </cell>
          <cell r="J428" t="str">
            <v>Fondo concursable de la inversión en infraestructura para Educación Media Superior</v>
          </cell>
        </row>
        <row r="429">
          <cell r="I429" t="str">
            <v>11,S27</v>
          </cell>
          <cell r="J429" t="str">
            <v>Programa de Mejoramiento del Profesorado (PROMEP)</v>
          </cell>
        </row>
        <row r="430">
          <cell r="I430" t="str">
            <v>11,U27</v>
          </cell>
          <cell r="J430" t="str">
            <v>Ampliación de la Oferta Educativa de los Institutos Tecnológicos</v>
          </cell>
        </row>
        <row r="431">
          <cell r="I431" t="str">
            <v>11,S28</v>
          </cell>
          <cell r="J431" t="str">
            <v>Programa Nacional de Becas y Financiamiento (PRONABES)</v>
          </cell>
        </row>
        <row r="432">
          <cell r="I432" t="str">
            <v>11,U29</v>
          </cell>
          <cell r="J432" t="str">
            <v>Escuelas Normales Rurales (Becas Asistencial-Alimentaria y Cursos de inglés)</v>
          </cell>
        </row>
        <row r="433">
          <cell r="I433" t="str">
            <v>11,S29</v>
          </cell>
          <cell r="J433" t="str">
            <v>Programa Escuelas de Calidad</v>
          </cell>
        </row>
        <row r="434">
          <cell r="I434" t="str">
            <v>11,S30</v>
          </cell>
          <cell r="J434" t="str">
            <v>Programa Fondo de Modernización para la Educación Superior (FOMES)</v>
          </cell>
        </row>
        <row r="435">
          <cell r="I435" t="str">
            <v>11,U30</v>
          </cell>
          <cell r="J435" t="str">
            <v>Fortalecimiento de la calidad en las escuelas normales</v>
          </cell>
        </row>
        <row r="436">
          <cell r="I436" t="str">
            <v>11,S31</v>
          </cell>
          <cell r="J436" t="str">
            <v>Programa Fondo de Inversión de Universidades Públicas Estatales con Evaluación de la ANUIES (FIUPEA)</v>
          </cell>
        </row>
        <row r="437">
          <cell r="I437" t="str">
            <v>11,U33</v>
          </cell>
          <cell r="J437" t="str">
            <v>Apoyos complementarios para el FAEB</v>
          </cell>
        </row>
        <row r="438">
          <cell r="I438" t="str">
            <v>11,S33</v>
          </cell>
          <cell r="J438" t="str">
            <v>Programa de Fortalecimiento de la Educación Especial y de la Integración Educativa</v>
          </cell>
        </row>
        <row r="439">
          <cell r="I439" t="str">
            <v>11,S35</v>
          </cell>
          <cell r="J439" t="str">
            <v>Programa de Mejoramiento Institucional de las Escuelas Normales Públicas</v>
          </cell>
        </row>
        <row r="440">
          <cell r="I440" t="str">
            <v>11,U35</v>
          </cell>
          <cell r="J440" t="str">
            <v>Fortalecimiento de la educación media superior en COLBACH</v>
          </cell>
        </row>
        <row r="441">
          <cell r="I441" t="str">
            <v>11,U36</v>
          </cell>
          <cell r="J441" t="str">
            <v>Fortalecimiento de la educación media superior en CECYTES</v>
          </cell>
        </row>
        <row r="442">
          <cell r="I442" t="str">
            <v>11,U39</v>
          </cell>
          <cell r="J442" t="str">
            <v>Universidad Autónoma de la Ciudad de México</v>
          </cell>
        </row>
        <row r="443">
          <cell r="I443" t="str">
            <v>11,U40</v>
          </cell>
          <cell r="J443" t="str">
            <v>Programa de Carrera Docentes (UPES)</v>
          </cell>
        </row>
        <row r="444">
          <cell r="I444" t="str">
            <v>11,U44</v>
          </cell>
          <cell r="J444" t="str">
            <v>Apoyo a la infraestructura de las Universidades Interculturales existentes (Fondo de concurso. Incluye equipamiento)</v>
          </cell>
        </row>
        <row r="445">
          <cell r="I445" t="str">
            <v>11,U45</v>
          </cell>
          <cell r="J445" t="str">
            <v>Fondo de Apoyo a la Calidad de las Universidades Tecnológicas (incluye equipamiento, laboratorios y talleres)</v>
          </cell>
        </row>
        <row r="446">
          <cell r="I446" t="str">
            <v>11,U46</v>
          </cell>
          <cell r="J446" t="str">
            <v>Programa de Apoyo a la Formación Profesional y Proyecto de Fundación Educación Superior-Empresa (ANUIES)</v>
          </cell>
        </row>
        <row r="447">
          <cell r="I447" t="str">
            <v>11,U47</v>
          </cell>
          <cell r="J447" t="str">
            <v>Becas Full Bright García-Robles (COMEXUS. 112 Dirección General de Relaciones Internacionales)</v>
          </cell>
        </row>
        <row r="448">
          <cell r="I448" t="str">
            <v>11,U51</v>
          </cell>
          <cell r="J448" t="str">
            <v>Fondo para la consolidación de las Universidades Interculturales (irreductible) Anexo 26 B</v>
          </cell>
        </row>
        <row r="449">
          <cell r="I449" t="str">
            <v>11,U54</v>
          </cell>
          <cell r="J449" t="str">
            <v>Ampliación de la oferta educativa del nivel superior (Incluye equipamiento e infraestructura)</v>
          </cell>
        </row>
        <row r="450">
          <cell r="I450" t="str">
            <v>11,U55</v>
          </cell>
          <cell r="J450" t="str">
            <v>Fondo de apoyo para la calidad de los Institutos Tecnológicos (descentralizados) Equipamiento e Infraestructura: talleres y laboratorios</v>
          </cell>
        </row>
        <row r="451">
          <cell r="I451" t="str">
            <v>11,U56</v>
          </cell>
          <cell r="J451" t="str">
            <v>Fomento a la descentralización cultural y artística (fondos concursables)</v>
          </cell>
        </row>
        <row r="452">
          <cell r="I452" t="str">
            <v>11,U57</v>
          </cell>
          <cell r="J452" t="str">
            <v>Apoyo para Estudios de la Mujer y la Igualdad de Género</v>
          </cell>
        </row>
        <row r="453">
          <cell r="I453" t="str">
            <v>11,U58</v>
          </cell>
          <cell r="J453" t="str">
            <v>Subsidios para estímulos a docentes en el Marco del Programa de la Alianza por la Calidad de la Educación</v>
          </cell>
        </row>
        <row r="454">
          <cell r="I454" t="str">
            <v>11,S72</v>
          </cell>
          <cell r="J454" t="str">
            <v>Programa de Desarrollo Humano Oportunidades</v>
          </cell>
        </row>
        <row r="455">
          <cell r="I455" t="str">
            <v>11,S84</v>
          </cell>
          <cell r="J455" t="str">
            <v>Acciones Compensatorias para Abatir el Rezago Educativo en Educación Inicial y Básica (CONAFE)</v>
          </cell>
        </row>
        <row r="456">
          <cell r="I456" t="str">
            <v>11,S85</v>
          </cell>
          <cell r="J456" t="str">
            <v>Modelo de Educación para la Vida y el Trabajo (INEA)</v>
          </cell>
        </row>
        <row r="457">
          <cell r="I457" t="str">
            <v>11,S90</v>
          </cell>
          <cell r="J457" t="str">
            <v>Modelo Comunitario de Educación Inicial y Básica para Población Indígena y Migrante (CONAFE)</v>
          </cell>
        </row>
        <row r="458">
          <cell r="I458" t="str">
            <v>11,S108</v>
          </cell>
          <cell r="J458" t="str">
            <v>Programa Becas de apoyo a la Educación Básica de Madres Jóvenes y Jóvenes Embarazadas</v>
          </cell>
        </row>
        <row r="459">
          <cell r="I459" t="str">
            <v>11,S111</v>
          </cell>
          <cell r="J459" t="str">
            <v>Programa de Educación Básica para Niños y Niñas de Familias Jornaleras Agricolas Migrantes</v>
          </cell>
        </row>
        <row r="460">
          <cell r="I460" t="str">
            <v>11,S119</v>
          </cell>
          <cell r="J460" t="str">
            <v>Programa Asesor Técnico Pedagógico</v>
          </cell>
        </row>
        <row r="461">
          <cell r="I461" t="str">
            <v>11,S126</v>
          </cell>
          <cell r="J461" t="str">
            <v>Programa Educativo Rural</v>
          </cell>
        </row>
        <row r="462">
          <cell r="I462" t="str">
            <v>11,S127</v>
          </cell>
          <cell r="J462" t="str">
            <v>Programa del Sistema Nacional de Formación Continua y Superación Profesional de Maestros de Educación Básica en Servicio</v>
          </cell>
        </row>
        <row r="463">
          <cell r="I463" t="str">
            <v>11,S128</v>
          </cell>
          <cell r="J463" t="str">
            <v>Programa Nacional de Lectura</v>
          </cell>
        </row>
        <row r="464">
          <cell r="I464" t="str">
            <v>11,S152</v>
          </cell>
          <cell r="J464" t="str">
            <v>Programa para el Fortalecimiento del Servicio de la Educación Telesecundaria</v>
          </cell>
        </row>
        <row r="465">
          <cell r="I465" t="str">
            <v>11,S156</v>
          </cell>
          <cell r="J465" t="str">
            <v>Programa Beca de Apoyo a la Práctica Intensiva y al Servicio Social para Estudiantes de Séptimo y Octavo Semestres de Escuelas Normales Públicas</v>
          </cell>
        </row>
        <row r="466">
          <cell r="I466" t="str">
            <v>11,S188</v>
          </cell>
          <cell r="J466" t="str">
            <v>Programa Nacional de Becas para la Retención de Estudiantes de Educación Media Superior (no beneficiados por otros programas)</v>
          </cell>
        </row>
        <row r="467">
          <cell r="I467" t="str">
            <v>11,S204</v>
          </cell>
          <cell r="J467" t="str">
            <v>Cultura Física</v>
          </cell>
        </row>
        <row r="468">
          <cell r="I468" t="str">
            <v>11,S205</v>
          </cell>
          <cell r="J468" t="str">
            <v>Deporte</v>
          </cell>
        </row>
        <row r="469">
          <cell r="I469" t="str">
            <v>11,S206</v>
          </cell>
          <cell r="J469" t="str">
            <v>Sistema Mexicano del Deporte de Alto Rendimiento</v>
          </cell>
        </row>
        <row r="470">
          <cell r="I470" t="str">
            <v>11,S207</v>
          </cell>
          <cell r="J470" t="str">
            <v>Programa de Apoyo a las Culturas Municipales y Comunitarias (PACMYC)</v>
          </cell>
        </row>
        <row r="471">
          <cell r="I471" t="str">
            <v>11,S208</v>
          </cell>
          <cell r="J471" t="str">
            <v>Programa de Apoyo a Comunidades para Restauración de Monumentos y Bienes Artísticos de Propiedad Federal (FOREMOBA)</v>
          </cell>
        </row>
        <row r="472">
          <cell r="I472" t="str">
            <v>11,S209</v>
          </cell>
          <cell r="J472" t="str">
            <v>Programa de Apoyo a la Infraestructura Cultural de los Estados (PAICE)</v>
          </cell>
        </row>
        <row r="473">
          <cell r="I473" t="str">
            <v>11,S221</v>
          </cell>
          <cell r="J473" t="str">
            <v>Programa Escuelas de Tiempo Completo</v>
          </cell>
        </row>
        <row r="474">
          <cell r="I474" t="str">
            <v>11,S222</v>
          </cell>
          <cell r="J474" t="str">
            <v>Programa de Escuela Segura</v>
          </cell>
        </row>
        <row r="475">
          <cell r="I475" t="str">
            <v>11,S223</v>
          </cell>
          <cell r="J475" t="str">
            <v>Habilidades digitales para todos</v>
          </cell>
        </row>
        <row r="476">
          <cell r="I476" t="str">
            <v>11,U530</v>
          </cell>
          <cell r="J476" t="str">
            <v>Fortalecimiento de la calidad de las escuelas normales (Fondo de concurso)</v>
          </cell>
        </row>
        <row r="477">
          <cell r="I477" t="str">
            <v>11,U619</v>
          </cell>
          <cell r="J477" t="str">
            <v>Fondo Concursable para infraestructura educativa en educación básica</v>
          </cell>
        </row>
        <row r="478">
          <cell r="I478" t="str">
            <v>11,R1</v>
          </cell>
          <cell r="J478" t="str">
            <v>Fortalecimiento a la educación y la cultura indígena</v>
          </cell>
        </row>
        <row r="479">
          <cell r="I479" t="str">
            <v>11,B1</v>
          </cell>
          <cell r="J479" t="str">
            <v>Producción y distribución de libros de texto gratuitos</v>
          </cell>
        </row>
        <row r="480">
          <cell r="I480" t="str">
            <v>11,E1</v>
          </cell>
          <cell r="J480" t="str">
            <v>Enciclomedia</v>
          </cell>
        </row>
        <row r="481">
          <cell r="I481" t="str">
            <v>11,G1</v>
          </cell>
          <cell r="J481" t="str">
            <v>Normar los servicios educativos</v>
          </cell>
        </row>
        <row r="482">
          <cell r="I482" t="str">
            <v>11,P1</v>
          </cell>
          <cell r="J482" t="str">
            <v>Diseño y aplicación de la política educativa</v>
          </cell>
        </row>
        <row r="483">
          <cell r="I483" t="str">
            <v>11,E2</v>
          </cell>
          <cell r="J483" t="str">
            <v>Equipamiento de escuelas educación básica</v>
          </cell>
        </row>
        <row r="484">
          <cell r="I484" t="str">
            <v>11,R2</v>
          </cell>
          <cell r="J484" t="str">
            <v>Apoyo, asesoría jurídica y defensa de los intereses y el patrimonio de la Secretaría de Educación Pública y el sector educativo, con gestiones y acciones de cumplimiento</v>
          </cell>
        </row>
        <row r="485">
          <cell r="I485" t="str">
            <v>11,B2</v>
          </cell>
          <cell r="J485" t="str">
            <v>Producción y edición de libros, materiales educativos y culturales</v>
          </cell>
        </row>
        <row r="486">
          <cell r="I486" t="str">
            <v>11,G2</v>
          </cell>
          <cell r="J486" t="str">
            <v>Reforma Curricular en Educación Básica</v>
          </cell>
        </row>
        <row r="487">
          <cell r="I487" t="str">
            <v>11,P3</v>
          </cell>
          <cell r="J487" t="str">
            <v>Fortalecimiento a la educación y la cultura indígena</v>
          </cell>
        </row>
        <row r="488">
          <cell r="I488" t="str">
            <v>11,E3</v>
          </cell>
          <cell r="J488" t="str">
            <v>Evaluaciones confiables de la calidad educativa y difusión oportuna de sus resultados</v>
          </cell>
        </row>
        <row r="489">
          <cell r="I489" t="str">
            <v>11,G3</v>
          </cell>
          <cell r="J489" t="str">
            <v>Programa Nacional de Inglés en Educación Básica</v>
          </cell>
        </row>
        <row r="490">
          <cell r="I490" t="str">
            <v>11,R3</v>
          </cell>
          <cell r="J490" t="str">
            <v>Complemento a las actividades de operación</v>
          </cell>
        </row>
        <row r="491">
          <cell r="I491" t="str">
            <v>11,P4</v>
          </cell>
          <cell r="J491" t="str">
            <v>Desarrollo, evaluación y seguimiento al uso pedagógico de los materiales educativos</v>
          </cell>
        </row>
        <row r="492">
          <cell r="I492" t="str">
            <v>11,P5</v>
          </cell>
          <cell r="J492" t="str">
            <v>Diseño y seguimiento de la información de los resultados y acciones de la Política Educativa</v>
          </cell>
        </row>
        <row r="493">
          <cell r="I493" t="str">
            <v>11,E5</v>
          </cell>
          <cell r="J493" t="str">
            <v>Formación y certificación para el trabajo</v>
          </cell>
        </row>
        <row r="494">
          <cell r="I494" t="str">
            <v>11,E6</v>
          </cell>
          <cell r="J494" t="str">
            <v>Fortalecimiento del programa de becas</v>
          </cell>
        </row>
        <row r="495">
          <cell r="I495" t="str">
            <v>11,E7</v>
          </cell>
          <cell r="J495" t="str">
            <v>Prestación de servicios de educación media superior</v>
          </cell>
        </row>
        <row r="496">
          <cell r="I496" t="str">
            <v>11,R8</v>
          </cell>
          <cell r="J496" t="str">
            <v>Fondo para el mejoramiento de las tecnologías educativas</v>
          </cell>
        </row>
        <row r="497">
          <cell r="I497" t="str">
            <v>11,G8</v>
          </cell>
          <cell r="J497" t="str">
            <v>Gestión, asesoría y defensa de los intereses y el patrimonio de la Secretaría de Educación Pública</v>
          </cell>
        </row>
        <row r="498">
          <cell r="I498" t="str">
            <v>11,E8</v>
          </cell>
          <cell r="J498" t="str">
            <v>Prestación de servicios de educación técnica</v>
          </cell>
        </row>
        <row r="499">
          <cell r="I499" t="str">
            <v>11,E9</v>
          </cell>
          <cell r="J499" t="str">
            <v>Programa de Formación de Recursos Humanos basados en Competencias (PROFORHCOM)</v>
          </cell>
        </row>
        <row r="500">
          <cell r="I500" t="str">
            <v>11,K9</v>
          </cell>
          <cell r="J500" t="str">
            <v>Proyectos de infraestructura social de educación</v>
          </cell>
        </row>
        <row r="501">
          <cell r="I501" t="str">
            <v>11,E10</v>
          </cell>
          <cell r="J501" t="str">
            <v>Prestación de servicios de educación superior y posgrado</v>
          </cell>
        </row>
        <row r="502">
          <cell r="I502" t="str">
            <v>11,K10</v>
          </cell>
          <cell r="J502" t="str">
            <v>Proyectos de infraestructura social de ciencia y tecnología</v>
          </cell>
        </row>
        <row r="503">
          <cell r="I503" t="str">
            <v>11,R10</v>
          </cell>
          <cell r="J503" t="str">
            <v>Apoyo a Organismos Internacionales</v>
          </cell>
        </row>
        <row r="504">
          <cell r="I504" t="str">
            <v>11,E11</v>
          </cell>
          <cell r="J504" t="str">
            <v>Impulso al desarrollo de la cultura</v>
          </cell>
        </row>
        <row r="505">
          <cell r="I505" t="str">
            <v>11,R12</v>
          </cell>
          <cell r="J505" t="str">
            <v>Cuotas por compromisos internacionales</v>
          </cell>
        </row>
        <row r="506">
          <cell r="I506" t="str">
            <v>11,E12</v>
          </cell>
          <cell r="J506" t="str">
            <v>Incorporación, restauración, conservación y mantenimiento de bienes patrimonio de la Nación</v>
          </cell>
        </row>
        <row r="507">
          <cell r="I507" t="str">
            <v>11,R13</v>
          </cell>
          <cell r="J507" t="str">
            <v>Programas de Cultura en el Estado de Aguascalientes</v>
          </cell>
        </row>
        <row r="508">
          <cell r="I508" t="str">
            <v>11,E13</v>
          </cell>
          <cell r="J508" t="str">
            <v>Producción y transmisión de materiales educativos y culturales</v>
          </cell>
        </row>
        <row r="509">
          <cell r="I509" t="str">
            <v>11,E14</v>
          </cell>
          <cell r="J509" t="str">
            <v>Promoción y fomento de libros y la lectura</v>
          </cell>
        </row>
        <row r="510">
          <cell r="I510" t="str">
            <v>11,R14</v>
          </cell>
          <cell r="J510" t="str">
            <v>Programas de Cultura en el Estado de Baja California</v>
          </cell>
        </row>
        <row r="511">
          <cell r="I511" t="str">
            <v>11,E15</v>
          </cell>
          <cell r="J511" t="str">
            <v>Construcción y equipamiento de espacios educativos, culturales y deportivos</v>
          </cell>
        </row>
        <row r="512">
          <cell r="I512" t="str">
            <v>11,R15</v>
          </cell>
          <cell r="J512" t="str">
            <v>Programas de Cultura en el Estado de Baja California Sur</v>
          </cell>
        </row>
        <row r="513">
          <cell r="I513" t="str">
            <v>11,E16</v>
          </cell>
          <cell r="J513" t="str">
            <v>Producción y distribución de libros, materiales educativos, culturales y comerciales</v>
          </cell>
        </row>
        <row r="514">
          <cell r="I514" t="str">
            <v>11,R16</v>
          </cell>
          <cell r="J514" t="str">
            <v>Programas de Cultura en el Estado de Campeche</v>
          </cell>
        </row>
        <row r="515">
          <cell r="I515" t="str">
            <v>11,E17</v>
          </cell>
          <cell r="J515" t="str">
            <v>Atención al deporte</v>
          </cell>
        </row>
        <row r="516">
          <cell r="I516" t="str">
            <v>11,R17</v>
          </cell>
          <cell r="J516" t="str">
            <v>Programas de Cultura en el Estado de Coahuila</v>
          </cell>
        </row>
        <row r="517">
          <cell r="I517" t="str">
            <v>11,R18</v>
          </cell>
          <cell r="J517" t="str">
            <v>Programas de Cultura en el Estado de Colima</v>
          </cell>
        </row>
        <row r="518">
          <cell r="I518" t="str">
            <v>11,R19</v>
          </cell>
          <cell r="J518" t="str">
            <v>Programas de Cultura en el Estado de Chiapas</v>
          </cell>
        </row>
        <row r="519">
          <cell r="I519" t="str">
            <v>11,R20</v>
          </cell>
          <cell r="J519" t="str">
            <v>Programas de Cultura en el Estado de Chihuahua</v>
          </cell>
        </row>
        <row r="520">
          <cell r="I520" t="str">
            <v>11,E20</v>
          </cell>
          <cell r="J520" t="str">
            <v>Generación y articulación de políticas públicas integrales de juventud</v>
          </cell>
        </row>
        <row r="521">
          <cell r="I521" t="str">
            <v>11,E21</v>
          </cell>
          <cell r="J521" t="str">
            <v>Investigación científica y desarrollo tecnológico</v>
          </cell>
        </row>
        <row r="522">
          <cell r="I522" t="str">
            <v>11,R21</v>
          </cell>
          <cell r="J522" t="str">
            <v>Programas de Cultura en el Distrito Federal</v>
          </cell>
        </row>
        <row r="523">
          <cell r="I523" t="str">
            <v>11,R22</v>
          </cell>
          <cell r="J523" t="str">
            <v>Programas de Cultura en el Estado de Durango</v>
          </cell>
        </row>
        <row r="524">
          <cell r="I524" t="str">
            <v>11,E22</v>
          </cell>
          <cell r="J524" t="str">
            <v>Otorgamiento y promoción de servicios cinematográficos</v>
          </cell>
        </row>
        <row r="525">
          <cell r="I525" t="str">
            <v>11,R23</v>
          </cell>
          <cell r="J525" t="str">
            <v>Programas de Cultura en el Estado de Guanajuato</v>
          </cell>
        </row>
        <row r="526">
          <cell r="I526" t="str">
            <v>11,R24</v>
          </cell>
          <cell r="J526" t="str">
            <v>Programas de Cultura en el Estado de Guerrero</v>
          </cell>
        </row>
        <row r="527">
          <cell r="I527" t="str">
            <v>11,K24</v>
          </cell>
          <cell r="J527" t="str">
            <v>Otros Proyectos de Infraestructura Gubernamental</v>
          </cell>
        </row>
        <row r="528">
          <cell r="I528" t="str">
            <v>11,R25</v>
          </cell>
          <cell r="J528" t="str">
            <v>Programas de Cultura en el Estado de Hidalgo</v>
          </cell>
        </row>
        <row r="529">
          <cell r="I529" t="str">
            <v>11,K25</v>
          </cell>
          <cell r="J529" t="str">
            <v>Proyectos de inmuebles (oficinas administrativas)</v>
          </cell>
        </row>
        <row r="530">
          <cell r="I530" t="str">
            <v>11,E26</v>
          </cell>
          <cell r="J530" t="str">
            <v>Educación para personas con discapacidad</v>
          </cell>
        </row>
        <row r="531">
          <cell r="I531" t="str">
            <v>11,K26</v>
          </cell>
          <cell r="J531" t="str">
            <v>Otros proyectos</v>
          </cell>
        </row>
        <row r="532">
          <cell r="I532" t="str">
            <v>11,R26</v>
          </cell>
          <cell r="J532" t="str">
            <v>Programas de Cultura en el Estado de Jalisco</v>
          </cell>
        </row>
        <row r="533">
          <cell r="I533" t="str">
            <v>11,K27</v>
          </cell>
          <cell r="J533" t="str">
            <v>Mantenimiento de infraestructura</v>
          </cell>
        </row>
        <row r="534">
          <cell r="I534" t="str">
            <v>11,R27</v>
          </cell>
          <cell r="J534" t="str">
            <v>Programas de Cultura en el Estado de Mexico</v>
          </cell>
        </row>
        <row r="535">
          <cell r="I535" t="str">
            <v>11,E28</v>
          </cell>
          <cell r="J535" t="str">
            <v>Normalización y certificación en competencias laborales</v>
          </cell>
        </row>
        <row r="536">
          <cell r="I536" t="str">
            <v>11,R28</v>
          </cell>
          <cell r="J536" t="str">
            <v>Programas de Cultura en el Estado de Michoacán</v>
          </cell>
        </row>
        <row r="537">
          <cell r="I537" t="str">
            <v>11,R29</v>
          </cell>
          <cell r="J537" t="str">
            <v>Programas de Cultura en el Estado de Morelos</v>
          </cell>
        </row>
        <row r="538">
          <cell r="I538" t="str">
            <v>11,R30</v>
          </cell>
          <cell r="J538" t="str">
            <v>Programas de Cultura en el Estado de Nayarit</v>
          </cell>
        </row>
        <row r="539">
          <cell r="I539" t="str">
            <v>11,R31</v>
          </cell>
          <cell r="J539" t="str">
            <v>Programas de Cultura en el Estado de Nuevo León</v>
          </cell>
        </row>
        <row r="540">
          <cell r="I540" t="str">
            <v>11,E32</v>
          </cell>
          <cell r="J540" t="str">
            <v>Diseño y aplicación de políticas de equidad de género</v>
          </cell>
        </row>
        <row r="541">
          <cell r="I541" t="str">
            <v>11,R32</v>
          </cell>
          <cell r="J541" t="str">
            <v>Programas de Cultura en el Estado de Oaxaca</v>
          </cell>
        </row>
        <row r="542">
          <cell r="I542" t="str">
            <v>11,E33</v>
          </cell>
          <cell r="J542" t="str">
            <v>Promoción y difusión de derechos de equidad de género</v>
          </cell>
        </row>
        <row r="543">
          <cell r="I543" t="str">
            <v>11,R33</v>
          </cell>
          <cell r="J543" t="str">
            <v>Programas de Cultura en el Estado de Puebla</v>
          </cell>
        </row>
        <row r="544">
          <cell r="I544" t="str">
            <v>11,E34</v>
          </cell>
          <cell r="J544" t="str">
            <v>Programa de capacitación al magisterio para prevenir problemas de equidad de género</v>
          </cell>
        </row>
        <row r="545">
          <cell r="I545" t="str">
            <v>11,R34</v>
          </cell>
          <cell r="J545" t="str">
            <v>Programas de Cultura en el Estado de Querétaro</v>
          </cell>
        </row>
        <row r="546">
          <cell r="I546" t="str">
            <v>11,R35</v>
          </cell>
          <cell r="J546" t="str">
            <v>Programas de Cultura en el Estado de Quintana Roo</v>
          </cell>
        </row>
        <row r="547">
          <cell r="I547" t="str">
            <v>11,E35</v>
          </cell>
          <cell r="J547" t="str">
            <v>Programas de Investigación con enfoque de Género</v>
          </cell>
        </row>
        <row r="548">
          <cell r="I548" t="str">
            <v>11,R36</v>
          </cell>
          <cell r="J548" t="str">
            <v>Programas de Cultura en el Estado de San Luis Potosí</v>
          </cell>
        </row>
        <row r="549">
          <cell r="I549" t="str">
            <v>11,E36</v>
          </cell>
          <cell r="J549" t="str">
            <v>Programa de estudios para prevención de problemas de equidad de género</v>
          </cell>
        </row>
        <row r="550">
          <cell r="I550" t="str">
            <v>11,E37</v>
          </cell>
          <cell r="J550" t="str">
            <v>Información y monitoreo de medios electrónicos, difusión, boletines y comunicados informativos</v>
          </cell>
        </row>
        <row r="551">
          <cell r="I551" t="str">
            <v>11,R37</v>
          </cell>
          <cell r="J551" t="str">
            <v>Programas de Cultura en el Estado de Sinaloa</v>
          </cell>
        </row>
        <row r="552">
          <cell r="I552" t="str">
            <v>11,R38</v>
          </cell>
          <cell r="J552" t="str">
            <v>Programas de Cultura en el Estado de Sonora</v>
          </cell>
        </row>
        <row r="553">
          <cell r="I553" t="str">
            <v>11,E38</v>
          </cell>
          <cell r="J553" t="str">
            <v>Apoyos a programas educativos de organismos internacionales</v>
          </cell>
        </row>
        <row r="554">
          <cell r="I554" t="str">
            <v>11,R39</v>
          </cell>
          <cell r="J554" t="str">
            <v>Programas de Cultura en el estado de Tabasco</v>
          </cell>
        </row>
        <row r="555">
          <cell r="I555" t="str">
            <v>11,E39</v>
          </cell>
          <cell r="J555" t="str">
            <v>Registro Nacional de Profesionistas</v>
          </cell>
        </row>
        <row r="556">
          <cell r="I556" t="str">
            <v>11,R40</v>
          </cell>
          <cell r="J556" t="str">
            <v>Programas de Cultura en el estado de Tamaulipas</v>
          </cell>
        </row>
        <row r="557">
          <cell r="I557" t="str">
            <v>11,E40</v>
          </cell>
          <cell r="J557" t="str">
            <v>Registro y autorización de federaciones, colegios de profesionistas y servicio social profesional</v>
          </cell>
        </row>
        <row r="558">
          <cell r="I558" t="str">
            <v>11,E41</v>
          </cell>
          <cell r="J558" t="str">
            <v>Protección de los derechos tutelados por la Ley Federal del Derecho de Autor</v>
          </cell>
        </row>
        <row r="559">
          <cell r="I559" t="str">
            <v>11,R41</v>
          </cell>
          <cell r="J559" t="str">
            <v>Programas de Cultura en el estado de Tlaxcala</v>
          </cell>
        </row>
        <row r="560">
          <cell r="I560" t="str">
            <v>11,R42</v>
          </cell>
          <cell r="J560" t="str">
            <v>Programas de Cultra en el Estado de Varacruz</v>
          </cell>
        </row>
        <row r="561">
          <cell r="I561" t="str">
            <v>11,E42</v>
          </cell>
          <cell r="J561" t="str">
            <v>Servicios educativos culturales</v>
          </cell>
        </row>
        <row r="562">
          <cell r="I562" t="str">
            <v>11,E43</v>
          </cell>
          <cell r="J562" t="str">
            <v>Apoyo para operar el Consejo Nacional de Educación para la Vida y el Trabajo (INEA)</v>
          </cell>
        </row>
        <row r="563">
          <cell r="I563" t="str">
            <v>11,R43</v>
          </cell>
          <cell r="J563" t="str">
            <v>Programas de Cultrura en el Estado de Yucatán</v>
          </cell>
        </row>
        <row r="564">
          <cell r="I564" t="str">
            <v>11,E44</v>
          </cell>
          <cell r="J564" t="str">
            <v>Elaboración de diagnósticos de la infraestructura física educativa</v>
          </cell>
        </row>
        <row r="565">
          <cell r="I565" t="str">
            <v>11,R44</v>
          </cell>
          <cell r="J565" t="str">
            <v>Programas de Cultura en el Estado de Zacatecas</v>
          </cell>
        </row>
        <row r="566">
          <cell r="I566" t="str">
            <v>11,R45</v>
          </cell>
          <cell r="J566" t="str">
            <v>INAH Fondo Arqueológico</v>
          </cell>
        </row>
        <row r="567">
          <cell r="I567" t="str">
            <v>11,E45</v>
          </cell>
          <cell r="J567" t="str">
            <v>Universidad virtual</v>
          </cell>
        </row>
        <row r="568">
          <cell r="I568" t="str">
            <v>11,E46</v>
          </cell>
          <cell r="J568" t="str">
            <v>Proyectos de Prestación de Servicios a Largo Plazo</v>
          </cell>
        </row>
        <row r="569">
          <cell r="I569" t="str">
            <v>11,R46</v>
          </cell>
          <cell r="J569" t="str">
            <v>Ciudades Patrimonio Mundial</v>
          </cell>
        </row>
        <row r="570">
          <cell r="I570" t="str">
            <v>11,R47</v>
          </cell>
          <cell r="J570" t="str">
            <v>Infraestructura deportiva de los Juegos Deportivos Panamericanos Guadalajara 2011</v>
          </cell>
        </row>
        <row r="571">
          <cell r="I571" t="str">
            <v>11,E47</v>
          </cell>
          <cell r="J571" t="str">
            <v>Diseño, construcción, consultoría y evaluación de la infraestructura física educativa</v>
          </cell>
        </row>
        <row r="572">
          <cell r="I572" t="str">
            <v>11,E48</v>
          </cell>
          <cell r="J572" t="str">
            <v>Emisión de la normatividad y certificación de la infraestructura física educativa</v>
          </cell>
        </row>
        <row r="573">
          <cell r="I573" t="str">
            <v>11,R48</v>
          </cell>
          <cell r="J573" t="str">
            <v>Construcción de un nuevo Centro Paralímpico Nacional en Jalisco</v>
          </cell>
        </row>
        <row r="574">
          <cell r="I574" t="str">
            <v>11,E49</v>
          </cell>
          <cell r="J574" t="str">
            <v>Mejores Escuelas</v>
          </cell>
        </row>
        <row r="575">
          <cell r="I575" t="str">
            <v>11,R49</v>
          </cell>
          <cell r="J575" t="str">
            <v>Juegos Deportivos Centroamericanos y del Caribe Veracruz 2014</v>
          </cell>
        </row>
        <row r="576">
          <cell r="I576" t="str">
            <v>11,E50</v>
          </cell>
          <cell r="J576" t="str">
            <v>Fondo SEP CONACYT para la investigación en ciencia básica</v>
          </cell>
        </row>
        <row r="577">
          <cell r="I577" t="str">
            <v>11,E51</v>
          </cell>
          <cell r="J577" t="str">
            <v>Fortalecimiento de la Educación Media Superior en COLBACH- D.F.</v>
          </cell>
        </row>
        <row r="578">
          <cell r="I578" t="str">
            <v>11,E54</v>
          </cell>
          <cell r="J578" t="str">
            <v>Instituto Nacional de Bellas Artes y Literatura Infraestructura</v>
          </cell>
        </row>
        <row r="579">
          <cell r="I579" t="str">
            <v>11,E55</v>
          </cell>
          <cell r="J579" t="str">
            <v>Instituto Mexicano de Cinematografía FIDECINE</v>
          </cell>
        </row>
        <row r="580">
          <cell r="I580" t="str">
            <v>11,E57</v>
          </cell>
          <cell r="J580" t="str">
            <v>Formación de docentes de la educación media superior</v>
          </cell>
        </row>
        <row r="581">
          <cell r="I581" t="str">
            <v>11,E58</v>
          </cell>
          <cell r="J581" t="str">
            <v>Reinserción académica de los jóvenes integrantes de bandas y pandillas</v>
          </cell>
        </row>
        <row r="582">
          <cell r="I582" t="str">
            <v>11,E59</v>
          </cell>
          <cell r="J582" t="str">
            <v>Acciones de educación para discapacitados</v>
          </cell>
        </row>
        <row r="583">
          <cell r="I583" t="str">
            <v>11,E60</v>
          </cell>
          <cell r="J583" t="str">
            <v>Fondo de apoyo para la calidad de los institutos tecnológicos (federales y descentralizados) equipamiento e infraestructura: talleres y laboratorios</v>
          </cell>
        </row>
        <row r="584">
          <cell r="I584" t="str">
            <v>11,W1</v>
          </cell>
          <cell r="J584" t="str">
            <v>Operaciones Ajenas</v>
          </cell>
        </row>
        <row r="585">
          <cell r="I585" t="str">
            <v>11,M1</v>
          </cell>
          <cell r="J585" t="str">
            <v>Actividades de apoyo administrativo</v>
          </cell>
        </row>
        <row r="586">
          <cell r="I586" t="str">
            <v>11,O1</v>
          </cell>
          <cell r="J586" t="str">
            <v>Actividades de apoyo a la función pública y buen gobierno</v>
          </cell>
        </row>
        <row r="587">
          <cell r="I587" t="str">
            <v>11,O99</v>
          </cell>
          <cell r="J587" t="str">
            <v>Operación del Servicio Profesional de Carrera en la Administración Pública Federal Centralizada</v>
          </cell>
        </row>
        <row r="588">
          <cell r="I588" t="str">
            <v>12,U4</v>
          </cell>
          <cell r="J588" t="str">
            <v>Financiamiento equitativo de la atención médica</v>
          </cell>
        </row>
        <row r="589">
          <cell r="I589" t="str">
            <v>12,U5</v>
          </cell>
          <cell r="J589" t="str">
            <v>Seguro Popular</v>
          </cell>
        </row>
        <row r="590">
          <cell r="I590" t="str">
            <v>12,U6</v>
          </cell>
          <cell r="J590" t="str">
            <v>Fortalecimiento de las Redes de Servicios de Salud</v>
          </cell>
        </row>
        <row r="591">
          <cell r="I591" t="str">
            <v>12,S37</v>
          </cell>
          <cell r="J591" t="str">
            <v>Programa Comunidades Saludables</v>
          </cell>
        </row>
        <row r="592">
          <cell r="I592" t="str">
            <v>12,S39</v>
          </cell>
          <cell r="J592" t="str">
            <v>Programas de Atención a Personas con Discapacidad</v>
          </cell>
        </row>
        <row r="593">
          <cell r="I593" t="str">
            <v>12,S72</v>
          </cell>
          <cell r="J593" t="str">
            <v>Programa de Desarrollo Humano Oportunidades</v>
          </cell>
        </row>
        <row r="594">
          <cell r="I594" t="str">
            <v>12,S149</v>
          </cell>
          <cell r="J594" t="str">
            <v>Programas para la Protección y Desarrollo Integral de la Infancia</v>
          </cell>
        </row>
        <row r="595">
          <cell r="I595" t="str">
            <v>12,S150</v>
          </cell>
          <cell r="J595" t="str">
            <v>Programas de Atención a Familias y Población Vulnerable</v>
          </cell>
        </row>
        <row r="596">
          <cell r="I596" t="str">
            <v>12,S174</v>
          </cell>
          <cell r="J596" t="str">
            <v>Programa de estancias infantiles para apoyar a madres trabajadoras</v>
          </cell>
        </row>
        <row r="597">
          <cell r="I597" t="str">
            <v>12,S200</v>
          </cell>
          <cell r="J597" t="str">
            <v>Caravanas de la Salud</v>
          </cell>
        </row>
        <row r="598">
          <cell r="I598" t="str">
            <v>12,S201</v>
          </cell>
          <cell r="J598" t="str">
            <v>Seguro Médico para una Nueva Generación</v>
          </cell>
        </row>
        <row r="599">
          <cell r="I599" t="str">
            <v>12,S202</v>
          </cell>
          <cell r="J599" t="str">
            <v>Sistema Integral de Calidad en Salud</v>
          </cell>
        </row>
        <row r="600">
          <cell r="I600" t="str">
            <v>12,R1</v>
          </cell>
          <cell r="J600" t="str">
            <v>Cooperación internacional en salud</v>
          </cell>
        </row>
        <row r="601">
          <cell r="I601" t="str">
            <v>12,B1</v>
          </cell>
          <cell r="J601" t="str">
            <v>Construcción de centros de especialidad para pacientes ambulatorios y de unidades de atención hospitalaria</v>
          </cell>
        </row>
        <row r="602">
          <cell r="I602" t="str">
            <v>12,B2</v>
          </cell>
          <cell r="J602" t="str">
            <v>Producción de reactivos, vacunas y otros dispositivos médicos estratégicos</v>
          </cell>
        </row>
        <row r="603">
          <cell r="I603" t="str">
            <v>12,G2</v>
          </cell>
          <cell r="J603" t="str">
            <v>Regulación sanitaria</v>
          </cell>
        </row>
        <row r="604">
          <cell r="I604" t="str">
            <v>12,G3</v>
          </cell>
          <cell r="J604" t="str">
            <v>Control y fomento sanitario</v>
          </cell>
        </row>
        <row r="605">
          <cell r="I605" t="str">
            <v>12,P3</v>
          </cell>
          <cell r="J605" t="str">
            <v>Acreditación de unidades médicas</v>
          </cell>
        </row>
        <row r="606">
          <cell r="I606" t="str">
            <v>12,G4</v>
          </cell>
          <cell r="J606" t="str">
            <v>Protección Contra Riesgos Sanitarios</v>
          </cell>
        </row>
        <row r="607">
          <cell r="I607" t="str">
            <v>12,P4</v>
          </cell>
          <cell r="J607" t="str">
            <v>Cooperación internacional en salud</v>
          </cell>
        </row>
        <row r="608">
          <cell r="I608" t="str">
            <v>12,P5</v>
          </cell>
          <cell r="J608" t="str">
            <v>Evaluación del desempeño y de tecnologías médicas</v>
          </cell>
        </row>
        <row r="609">
          <cell r="I609" t="str">
            <v>12,P6</v>
          </cell>
          <cell r="J609" t="str">
            <v>Fortalecimiento del arbitraje médico</v>
          </cell>
        </row>
        <row r="610">
          <cell r="I610" t="str">
            <v>12,P7</v>
          </cell>
          <cell r="J610" t="str">
            <v>Información en salud para la toma de decisiones</v>
          </cell>
        </row>
        <row r="611">
          <cell r="I611" t="str">
            <v>12,E8</v>
          </cell>
          <cell r="J611" t="str">
            <v>Vigilancia y control epidemiológico</v>
          </cell>
        </row>
        <row r="612">
          <cell r="I612" t="str">
            <v>12,P8</v>
          </cell>
          <cell r="J612" t="str">
            <v>Planeación y desarrollo del Sistema Nacional de Salud</v>
          </cell>
        </row>
        <row r="613">
          <cell r="I613" t="str">
            <v>12,P9</v>
          </cell>
          <cell r="J613" t="str">
            <v>Promoción de la salud y prevención de enfermedades</v>
          </cell>
        </row>
        <row r="614">
          <cell r="I614" t="str">
            <v>12,E10</v>
          </cell>
          <cell r="J614" t="str">
            <v>Formación de recursos humanos especializados para la salud (Hospitales)</v>
          </cell>
        </row>
        <row r="615">
          <cell r="I615" t="str">
            <v>12,P10</v>
          </cell>
          <cell r="J615" t="str">
            <v>Suministro de medicamentos e insumos para la salud</v>
          </cell>
        </row>
        <row r="616">
          <cell r="I616" t="str">
            <v>12,K11</v>
          </cell>
          <cell r="J616" t="str">
            <v>Proyectos de infraestructura social de salud</v>
          </cell>
        </row>
        <row r="617">
          <cell r="I617" t="str">
            <v>12,P11</v>
          </cell>
          <cell r="J617" t="str">
            <v>Vinculación de la bioética con la atención médica</v>
          </cell>
        </row>
        <row r="618">
          <cell r="I618" t="str">
            <v>12,P12</v>
          </cell>
          <cell r="J618" t="str">
            <v>Calidad en Salud e Innovación</v>
          </cell>
        </row>
        <row r="619">
          <cell r="I619" t="str">
            <v>12,P13</v>
          </cell>
          <cell r="J619" t="str">
            <v>Asistencia social y protección del paciente</v>
          </cell>
        </row>
        <row r="620">
          <cell r="I620" t="str">
            <v>12,P14</v>
          </cell>
          <cell r="J620" t="str">
            <v>Promoción de la salud, prevención y control de enfermedades crónico degenerativas y transmisibles y lesiones</v>
          </cell>
        </row>
        <row r="621">
          <cell r="I621" t="str">
            <v>12,E15</v>
          </cell>
          <cell r="J621" t="str">
            <v>Servicios de asistencia social, comunitaria y beneficencia pública</v>
          </cell>
        </row>
        <row r="622">
          <cell r="I622" t="str">
            <v>12,P16</v>
          </cell>
          <cell r="J622" t="str">
            <v>Prevención y atención de VIH/SIDA y otras ITS</v>
          </cell>
        </row>
        <row r="623">
          <cell r="I623" t="str">
            <v>12,E17</v>
          </cell>
          <cell r="J623" t="str">
            <v>Atención de urgencias epidemiológicas y desastres naturales</v>
          </cell>
        </row>
        <row r="624">
          <cell r="I624" t="str">
            <v>12,P17</v>
          </cell>
          <cell r="J624" t="str">
            <v>Atención de la Salud Reproductiva y la Igualdad de Género en Salud</v>
          </cell>
        </row>
        <row r="625">
          <cell r="I625" t="str">
            <v>12,E18</v>
          </cell>
          <cell r="J625" t="str">
            <v>Atención integral de la mujer, salud materna, perinatal y reproductiva</v>
          </cell>
        </row>
        <row r="626">
          <cell r="I626" t="str">
            <v>12,P18</v>
          </cell>
          <cell r="J626" t="str">
            <v>Reducción de la mortalidad materna</v>
          </cell>
        </row>
        <row r="627">
          <cell r="I627" t="str">
            <v>12,P19</v>
          </cell>
          <cell r="J627" t="str">
            <v>Prevención contra la obesidad</v>
          </cell>
        </row>
        <row r="628">
          <cell r="I628" t="str">
            <v>12,E19</v>
          </cell>
          <cell r="J628" t="str">
            <v>Capacitación técnica y gerencial de recursos humanos para la salud</v>
          </cell>
        </row>
        <row r="629">
          <cell r="I629" t="str">
            <v>12,E20</v>
          </cell>
          <cell r="J629" t="str">
            <v>Dignificación, conservación y mantenimiento de la infraestructura y equipamiento en salud</v>
          </cell>
        </row>
        <row r="630">
          <cell r="I630" t="str">
            <v>12,E22</v>
          </cell>
          <cell r="J630" t="str">
            <v>Investigación y desarrollo tecnológico en salud</v>
          </cell>
        </row>
        <row r="631">
          <cell r="I631" t="str">
            <v>12,E23</v>
          </cell>
          <cell r="J631" t="str">
            <v>Prestación de servicios en los diferentes niveles de atención a la salud</v>
          </cell>
        </row>
        <row r="632">
          <cell r="I632" t="str">
            <v>12,E24</v>
          </cell>
          <cell r="J632" t="str">
            <v>Prevención de accidentes y atención de daños a la salud causados por violencia</v>
          </cell>
        </row>
        <row r="633">
          <cell r="I633" t="str">
            <v>12,E25</v>
          </cell>
          <cell r="J633" t="str">
            <v>Prevención y atención contra las adicciones</v>
          </cell>
        </row>
        <row r="634">
          <cell r="I634" t="str">
            <v>12,K25</v>
          </cell>
          <cell r="J634" t="str">
            <v>Proyectos de inmuebles (oficinas administrativas)</v>
          </cell>
        </row>
        <row r="635">
          <cell r="I635" t="str">
            <v>12,E26</v>
          </cell>
          <cell r="J635" t="str">
            <v>Prevención y atención de enfermedades crónico degenerativas</v>
          </cell>
        </row>
        <row r="636">
          <cell r="I636" t="str">
            <v>12,E27</v>
          </cell>
          <cell r="J636" t="str">
            <v>Prevención y atención de VIH/SIDA y otras ITS</v>
          </cell>
        </row>
        <row r="637">
          <cell r="I637" t="str">
            <v>12,K27</v>
          </cell>
          <cell r="J637" t="str">
            <v>Mantenimiento de infraestructura</v>
          </cell>
        </row>
        <row r="638">
          <cell r="I638" t="str">
            <v>12,K28</v>
          </cell>
          <cell r="J638" t="str">
            <v>Estudios de preinversión</v>
          </cell>
        </row>
        <row r="639">
          <cell r="I639" t="str">
            <v>12,E28</v>
          </cell>
          <cell r="J639" t="str">
            <v>Prevención y control de enfermedades emergentes</v>
          </cell>
        </row>
        <row r="640">
          <cell r="I640" t="str">
            <v>12,E29</v>
          </cell>
          <cell r="J640" t="str">
            <v>Prevención, atención y rehabilitación integral a personas con discapacidad</v>
          </cell>
        </row>
        <row r="641">
          <cell r="I641" t="str">
            <v>12,E30</v>
          </cell>
          <cell r="J641" t="str">
            <v>Prevención, detección y atención temprana del cáncer cérvico uterino y de mama</v>
          </cell>
        </row>
        <row r="642">
          <cell r="I642" t="str">
            <v>12,E31</v>
          </cell>
          <cell r="J642" t="str">
            <v>Promoción de la salud y prevención de enfermedades</v>
          </cell>
        </row>
        <row r="643">
          <cell r="I643" t="str">
            <v>12,E33</v>
          </cell>
          <cell r="J643" t="str">
            <v>Suministro de medicamentos e insumos para la salud</v>
          </cell>
        </row>
        <row r="644">
          <cell r="I644" t="str">
            <v>12,E34</v>
          </cell>
          <cell r="J644" t="str">
            <v>Tecnologias de la información y comunicaciones en salud</v>
          </cell>
        </row>
        <row r="645">
          <cell r="I645" t="str">
            <v>12,E36</v>
          </cell>
          <cell r="J645" t="str">
            <v>Reducción de enfermedades prevenibles por vacunación</v>
          </cell>
        </row>
        <row r="646">
          <cell r="I646" t="str">
            <v>12,E37</v>
          </cell>
          <cell r="J646" t="str">
            <v>Financiamiento a las variaciones en la demanda de los servicios y el pago por la prestación interestatal de servicios</v>
          </cell>
        </row>
        <row r="647">
          <cell r="I647" t="str">
            <v>12,E38</v>
          </cell>
          <cell r="J647" t="str">
            <v>Financiamiento de los servicios de alta especialidad en un fondo sectorial de protección contra gastos catastróficos</v>
          </cell>
        </row>
        <row r="648">
          <cell r="I648" t="str">
            <v>12,E39</v>
          </cell>
          <cell r="J648" t="str">
            <v>Vigilancia epidemiológica</v>
          </cell>
        </row>
        <row r="649">
          <cell r="I649" t="str">
            <v>12,O1</v>
          </cell>
          <cell r="J649" t="str">
            <v>Actividades de apoyo a la función pública y buen gobierno</v>
          </cell>
        </row>
        <row r="650">
          <cell r="I650" t="str">
            <v>12,M1</v>
          </cell>
          <cell r="J650" t="str">
            <v>Actividades de apoyo administrativo</v>
          </cell>
        </row>
        <row r="651">
          <cell r="I651" t="str">
            <v>12,O99</v>
          </cell>
          <cell r="J651" t="str">
            <v>Operación del Servicio Profesional de Carrera en la Administración Pública Federal Centralizada</v>
          </cell>
        </row>
        <row r="652">
          <cell r="I652" t="str">
            <v>13,A1</v>
          </cell>
          <cell r="J652" t="str">
            <v>Emplear el Poder Naval de la Federación para salvaguardar la soberanía y seguridad nacionales</v>
          </cell>
        </row>
        <row r="653">
          <cell r="I653" t="str">
            <v>13,A2</v>
          </cell>
          <cell r="J653" t="str">
            <v>Seguridad a la Navegación y Protección al Medio Ambiente Marino</v>
          </cell>
        </row>
        <row r="654">
          <cell r="I654" t="str">
            <v>13,A3</v>
          </cell>
          <cell r="J654" t="str">
            <v>Construcción naval para la sustitución de buques de la Armada de México</v>
          </cell>
        </row>
        <row r="655">
          <cell r="I655" t="str">
            <v>13,A4</v>
          </cell>
          <cell r="J655" t="str">
            <v>Adquisición, reparación y mantenimiento de unidades operativas y establecimientos navales</v>
          </cell>
        </row>
        <row r="656">
          <cell r="I656" t="str">
            <v>13,A5</v>
          </cell>
          <cell r="J656" t="str">
            <v>Mantenimiento operativo de los canales de navegación</v>
          </cell>
        </row>
        <row r="657">
          <cell r="I657" t="str">
            <v>13,A6</v>
          </cell>
          <cell r="J657" t="str">
            <v>Administración y fomento de la educación naval</v>
          </cell>
        </row>
        <row r="658">
          <cell r="I658" t="str">
            <v>13,A7</v>
          </cell>
          <cell r="J658" t="str">
            <v>Administración y fomento de los servicios de salud</v>
          </cell>
        </row>
        <row r="659">
          <cell r="I659" t="str">
            <v>13,A8</v>
          </cell>
          <cell r="J659" t="str">
            <v>Desarrollo y dirección de la política y estrategia naval</v>
          </cell>
        </row>
        <row r="660">
          <cell r="I660" t="str">
            <v>13,A9</v>
          </cell>
          <cell r="J660" t="str">
            <v>Desarrollo de las comunicaciones navales e informática</v>
          </cell>
        </row>
        <row r="661">
          <cell r="I661" t="str">
            <v>13,R10</v>
          </cell>
          <cell r="J661" t="str">
            <v>Programa de Becas para los hijos del personal de las Fuerzas Armadas en Activo</v>
          </cell>
        </row>
        <row r="662">
          <cell r="I662" t="str">
            <v>13,K12</v>
          </cell>
          <cell r="J662" t="str">
            <v>Proyectos de infraestructura social de asistencia y seguridad social</v>
          </cell>
        </row>
        <row r="663">
          <cell r="I663" t="str">
            <v>13,K19</v>
          </cell>
          <cell r="J663" t="str">
            <v>Proyectos de infraestructura gubernamental de seguridad nacional</v>
          </cell>
        </row>
        <row r="664">
          <cell r="I664" t="str">
            <v>13,K27</v>
          </cell>
          <cell r="J664" t="str">
            <v>Mantenimiento de infraestructura</v>
          </cell>
        </row>
        <row r="665">
          <cell r="I665" t="str">
            <v>13,A900</v>
          </cell>
          <cell r="J665" t="str">
            <v>Capacitación y Sensibilización para Efectivos en Perspectiva de Genero</v>
          </cell>
        </row>
        <row r="666">
          <cell r="I666" t="str">
            <v>13,M1</v>
          </cell>
          <cell r="J666" t="str">
            <v>Actividades de apoyo administrativo</v>
          </cell>
        </row>
        <row r="667">
          <cell r="I667" t="str">
            <v>14,U1</v>
          </cell>
          <cell r="J667" t="str">
            <v>Programa de Fomento al Empleo</v>
          </cell>
        </row>
        <row r="668">
          <cell r="I668" t="str">
            <v>14,U2</v>
          </cell>
          <cell r="J668" t="str">
            <v>Programa de Apoyo para la Productividad</v>
          </cell>
        </row>
        <row r="669">
          <cell r="I669" t="str">
            <v>14,U3</v>
          </cell>
          <cell r="J669" t="str">
            <v>Programa de Apoyo Emergente a Trabajadores del Sector Servicios</v>
          </cell>
        </row>
        <row r="670">
          <cell r="I670" t="str">
            <v>14,S42</v>
          </cell>
          <cell r="J670" t="str">
            <v>Programa de Apoyo a la Capacitación (PAC)</v>
          </cell>
        </row>
        <row r="671">
          <cell r="I671" t="str">
            <v>14,S43</v>
          </cell>
          <cell r="J671" t="str">
            <v>Programa de Apoyo al Empleo (PAE)</v>
          </cell>
        </row>
        <row r="672">
          <cell r="I672" t="str">
            <v>14,S59</v>
          </cell>
          <cell r="J672" t="str">
            <v>Programa para el Desarrollo Local (Microrregiones)</v>
          </cell>
        </row>
        <row r="673">
          <cell r="I673" t="str">
            <v>14,E1</v>
          </cell>
          <cell r="J673" t="str">
            <v>Impartición de justicia laboral</v>
          </cell>
        </row>
        <row r="674">
          <cell r="I674" t="str">
            <v>14,P1</v>
          </cell>
          <cell r="J674" t="str">
            <v>Instrumentación de la política laboral</v>
          </cell>
        </row>
        <row r="675">
          <cell r="I675" t="str">
            <v>14,E2</v>
          </cell>
          <cell r="J675" t="str">
            <v>Procuración de justicia laboral</v>
          </cell>
        </row>
        <row r="676">
          <cell r="I676" t="str">
            <v>14,P2</v>
          </cell>
          <cell r="J676" t="str">
            <v>Estudios económicos para determinar el incremento en el salario mínimo.</v>
          </cell>
        </row>
        <row r="677">
          <cell r="I677" t="str">
            <v>14,E3</v>
          </cell>
          <cell r="J677" t="str">
            <v>Ejecución a nivel nacional de los programas y acciones de la Política Laboral</v>
          </cell>
        </row>
        <row r="678">
          <cell r="I678" t="str">
            <v>14,E4</v>
          </cell>
          <cell r="J678" t="str">
            <v>Capacitación a trabajadores</v>
          </cell>
        </row>
        <row r="679">
          <cell r="I679" t="str">
            <v>14,E5</v>
          </cell>
          <cell r="J679" t="str">
            <v>Fomento de la equidad de género y la no discriminación en el mercado laboral</v>
          </cell>
        </row>
        <row r="680">
          <cell r="I680" t="str">
            <v>14,E6</v>
          </cell>
          <cell r="J680" t="str">
            <v>Asesoría en materia de seguridad y salud en el trabajo</v>
          </cell>
        </row>
        <row r="681">
          <cell r="I681" t="str">
            <v>14,E7</v>
          </cell>
          <cell r="J681" t="str">
            <v>Asesoría y capacitación a sindicatos y trabajadores para impulsar la productividad, proteger el salario y mejorar su poder adquisitivo</v>
          </cell>
        </row>
        <row r="682">
          <cell r="I682" t="str">
            <v>14,E8</v>
          </cell>
          <cell r="J682" t="str">
            <v>Conciliación de intereses entre empleadores y sindicatos</v>
          </cell>
        </row>
        <row r="683">
          <cell r="I683" t="str">
            <v>14,E9</v>
          </cell>
          <cell r="J683" t="str">
            <v>Créditos a trabajadores en activo</v>
          </cell>
        </row>
        <row r="684">
          <cell r="I684" t="str">
            <v>14,E10</v>
          </cell>
          <cell r="J684" t="str">
            <v>Coordinación de acciones de vinculación entre los factores de la producción para apoyar el empleo</v>
          </cell>
        </row>
        <row r="685">
          <cell r="I685" t="str">
            <v>14,E11</v>
          </cell>
          <cell r="J685" t="str">
            <v>Actualización y registro de agrupaciones sindicales</v>
          </cell>
        </row>
        <row r="686">
          <cell r="I686" t="str">
            <v>14,O1</v>
          </cell>
          <cell r="J686" t="str">
            <v>Actividades de apoyo a la función pública y buen gobierno</v>
          </cell>
        </row>
        <row r="687">
          <cell r="I687" t="str">
            <v>14,M1</v>
          </cell>
          <cell r="J687" t="str">
            <v>Actividades de apoyo administrativo</v>
          </cell>
        </row>
        <row r="688">
          <cell r="I688" t="str">
            <v>14,O99</v>
          </cell>
          <cell r="J688" t="str">
            <v>Operación del Servicio Profesional de Carrera en la Administración Pública Federal Centralizada</v>
          </cell>
        </row>
        <row r="689">
          <cell r="I689" t="str">
            <v>15,S88</v>
          </cell>
          <cell r="J689" t="str">
            <v>Programa de la Mujer en el Sector Agrario (PROMUSAG)</v>
          </cell>
        </row>
        <row r="690">
          <cell r="I690" t="str">
            <v>15,S89</v>
          </cell>
          <cell r="J690" t="str">
            <v>Fondo de Apoyo para Proyectos Productivos (FAPPA)</v>
          </cell>
        </row>
        <row r="691">
          <cell r="I691" t="str">
            <v>15,S203</v>
          </cell>
          <cell r="J691" t="str">
            <v>Joven Emprendedor Rural y Fondo de Tierras</v>
          </cell>
        </row>
        <row r="692">
          <cell r="I692" t="str">
            <v>15,E1</v>
          </cell>
          <cell r="J692" t="str">
            <v>Procuración de justicia agraria</v>
          </cell>
        </row>
        <row r="693">
          <cell r="I693" t="str">
            <v>15,R1</v>
          </cell>
          <cell r="J693" t="str">
            <v>Fondo de apoyo para los núcleos agrarios sin regularizar (FANAR)</v>
          </cell>
        </row>
        <row r="694">
          <cell r="I694" t="str">
            <v>15,P1</v>
          </cell>
          <cell r="J694" t="str">
            <v>Implementación de políticas enfocadas al medio agrario</v>
          </cell>
        </row>
        <row r="695">
          <cell r="I695" t="str">
            <v>15,G1</v>
          </cell>
          <cell r="J695" t="str">
            <v>Reglamentación, verificación e inspección de las actividadesde la Ley Agraria</v>
          </cell>
        </row>
        <row r="696">
          <cell r="I696" t="str">
            <v>15,F1</v>
          </cell>
          <cell r="J696" t="str">
            <v>Fomento a la inversión pública y privada de la propiedad rural</v>
          </cell>
        </row>
        <row r="697">
          <cell r="I697" t="str">
            <v>15,F2</v>
          </cell>
          <cell r="J697" t="str">
            <v>Fomento al desarrollo agrario</v>
          </cell>
        </row>
        <row r="698">
          <cell r="I698" t="str">
            <v>15,E2</v>
          </cell>
          <cell r="J698" t="str">
            <v>Atención de conflictos agrarios</v>
          </cell>
        </row>
        <row r="699">
          <cell r="I699" t="str">
            <v>15,R2</v>
          </cell>
          <cell r="J699" t="str">
            <v>Fomento al desarrollo agrario</v>
          </cell>
        </row>
        <row r="700">
          <cell r="I700" t="str">
            <v>15,P2</v>
          </cell>
          <cell r="J700" t="str">
            <v>Digitalización del archivo general agrario</v>
          </cell>
        </row>
        <row r="701">
          <cell r="I701" t="str">
            <v>15,P3</v>
          </cell>
          <cell r="J701" t="str">
            <v>Modernización del Catastro Rural Nacional</v>
          </cell>
        </row>
        <row r="702">
          <cell r="I702" t="str">
            <v>15,R3</v>
          </cell>
          <cell r="J702" t="str">
            <v>Verificación de la causa de utilidad pública de los decretos expropiatorios de núcleos agrarios</v>
          </cell>
        </row>
        <row r="703">
          <cell r="I703" t="str">
            <v>15,E3</v>
          </cell>
          <cell r="J703" t="str">
            <v>Ordenamiento y regulación de la propiedad rural</v>
          </cell>
        </row>
        <row r="704">
          <cell r="I704" t="str">
            <v>15,F3</v>
          </cell>
          <cell r="J704" t="str">
            <v>Fondo de Rescate de Tierras Rentadas Ejidales y Comunales</v>
          </cell>
        </row>
        <row r="705">
          <cell r="I705" t="str">
            <v>15,E4</v>
          </cell>
          <cell r="J705" t="str">
            <v>Registro de actos jurídicos sobre derechos agrarios</v>
          </cell>
        </row>
        <row r="706">
          <cell r="I706" t="str">
            <v>15,E5</v>
          </cell>
          <cell r="J706" t="str">
            <v>Fondo de apoyo para los núcleos agrarios sin regularizar (FANAR)</v>
          </cell>
        </row>
        <row r="707">
          <cell r="I707" t="str">
            <v>15,E6</v>
          </cell>
          <cell r="J707" t="str">
            <v>Administración de fondos comunes de núcleos agrarios y supervisión de expropiaciones</v>
          </cell>
        </row>
        <row r="708">
          <cell r="I708" t="str">
            <v>15,E7</v>
          </cell>
          <cell r="J708" t="str">
            <v>Capacidades productivas de núcleos agrarios</v>
          </cell>
        </row>
        <row r="709">
          <cell r="I709" t="str">
            <v>15,O1</v>
          </cell>
          <cell r="J709" t="str">
            <v>Actividades de apoyo a la función pública y buen gobierno</v>
          </cell>
        </row>
        <row r="710">
          <cell r="I710" t="str">
            <v>15,M1</v>
          </cell>
          <cell r="J710" t="str">
            <v>Actividades de apoyo administrativo</v>
          </cell>
        </row>
        <row r="711">
          <cell r="I711" t="str">
            <v>15,O99</v>
          </cell>
          <cell r="J711" t="str">
            <v>Operación del Servicio Profesional de Carrera en la Administración Pública Federal Centralizada</v>
          </cell>
        </row>
        <row r="712">
          <cell r="I712" t="str">
            <v>15,L1</v>
          </cell>
          <cell r="J712" t="str">
            <v>Obligaciones jurídicas Ineludibles</v>
          </cell>
        </row>
        <row r="713">
          <cell r="I713" t="str">
            <v>16,U1</v>
          </cell>
          <cell r="J713" t="str">
            <v>Programa de Devolución de Derechos</v>
          </cell>
        </row>
        <row r="714">
          <cell r="I714" t="str">
            <v>16,U2</v>
          </cell>
          <cell r="J714" t="str">
            <v>Apoyo al impulso estatal de Programas Hidráulicos</v>
          </cell>
        </row>
        <row r="715">
          <cell r="I715" t="str">
            <v>16,U3</v>
          </cell>
          <cell r="J715" t="str">
            <v>ProÁrbol - Proyectos de Conservación y Restauración</v>
          </cell>
        </row>
        <row r="716">
          <cell r="I716" t="str">
            <v>16,U4</v>
          </cell>
          <cell r="J716" t="str">
            <v>Proárbol - Prevención y Combate de Incendios Forestales</v>
          </cell>
        </row>
        <row r="717">
          <cell r="I717" t="str">
            <v>16,U5</v>
          </cell>
          <cell r="J717" t="str">
            <v>Proárbol - Promoción de la producción y la productividad de los Ecosistemas Forestales de manera sustentable</v>
          </cell>
        </row>
        <row r="718">
          <cell r="I718" t="str">
            <v>16,U6</v>
          </cell>
          <cell r="J718" t="str">
            <v>Proárbol - Programa de asistencia técnica para el acceso a los programas forestales</v>
          </cell>
        </row>
        <row r="719">
          <cell r="I719" t="str">
            <v>16,U7</v>
          </cell>
          <cell r="J719" t="str">
            <v>Devolución de Aprovechamientos</v>
          </cell>
        </row>
        <row r="720">
          <cell r="I720" t="str">
            <v>16,U8</v>
          </cell>
          <cell r="J720" t="str">
            <v>Programa de Saneamiento de Aguas Residuales</v>
          </cell>
        </row>
        <row r="721">
          <cell r="I721" t="str">
            <v>16,U9</v>
          </cell>
          <cell r="J721" t="str">
            <v>Programa de Acción para la Conservación de la Vaquita Marina</v>
          </cell>
        </row>
        <row r="722">
          <cell r="I722" t="str">
            <v>16,U10</v>
          </cell>
          <cell r="J722" t="str">
            <v>Programa de Cultura del Agua</v>
          </cell>
        </row>
        <row r="723">
          <cell r="I723" t="str">
            <v>16,U12</v>
          </cell>
          <cell r="J723" t="str">
            <v>Prevención y gestión integral de residuos</v>
          </cell>
        </row>
        <row r="724">
          <cell r="I724" t="str">
            <v>16,U14</v>
          </cell>
          <cell r="J724" t="str">
            <v>Sistema de Información Ambiental</v>
          </cell>
        </row>
        <row r="725">
          <cell r="I725" t="str">
            <v>16,U15</v>
          </cell>
          <cell r="J725" t="str">
            <v>Programa para incentivar el desarrollo organizacional de los Consejos de Cuenca</v>
          </cell>
        </row>
        <row r="726">
          <cell r="I726" t="str">
            <v>16,U16</v>
          </cell>
          <cell r="J726" t="str">
            <v>Eficientar la infraestructura para el desarrollo hidroagrícola</v>
          </cell>
        </row>
        <row r="727">
          <cell r="I727" t="str">
            <v>16,U17</v>
          </cell>
          <cell r="J727" t="str">
            <v>Programa Ecológico Texcoco</v>
          </cell>
        </row>
        <row r="728">
          <cell r="I728" t="str">
            <v>16,U19</v>
          </cell>
          <cell r="J728" t="str">
            <v>Recuperación de mantos acuíferos sobrexplotados.</v>
          </cell>
        </row>
        <row r="729">
          <cell r="I729" t="str">
            <v>16,S44</v>
          </cell>
          <cell r="J729" t="str">
            <v>ProÁrbol. - Programa de Desarrollo Forestal (PRODEFOR)</v>
          </cell>
        </row>
        <row r="730">
          <cell r="I730" t="str">
            <v>16,S45</v>
          </cell>
          <cell r="J730" t="str">
            <v>ProÁrbol. - Programa de Plantaciones Forestales Comerciales (PRODEPLAN)</v>
          </cell>
        </row>
        <row r="731">
          <cell r="I731" t="str">
            <v>16,S46</v>
          </cell>
          <cell r="J731" t="str">
            <v>Programa de Conservación para el Desarrollo Sostenible (PROCODES)</v>
          </cell>
        </row>
        <row r="732">
          <cell r="I732" t="str">
            <v>16,S47</v>
          </cell>
          <cell r="J732" t="str">
            <v>Programa de Agua Limpia</v>
          </cell>
        </row>
        <row r="733">
          <cell r="I733" t="str">
            <v>16,S49</v>
          </cell>
          <cell r="J733" t="str">
            <v>Programa de Desarrollo Institucional Ambiental (PDIA)</v>
          </cell>
        </row>
        <row r="734">
          <cell r="I734" t="str">
            <v>16,S71</v>
          </cell>
          <cell r="J734" t="str">
            <v>Programa de Empleo Temporal (PET)</v>
          </cell>
        </row>
        <row r="735">
          <cell r="I735" t="str">
            <v>16,S74</v>
          </cell>
          <cell r="J735" t="str">
            <v>Programa de Agua Potable, Alcantarillado y Saneamiento en Zonas Urbanas</v>
          </cell>
        </row>
        <row r="736">
          <cell r="I736" t="str">
            <v>16,S75</v>
          </cell>
          <cell r="J736" t="str">
            <v>Programa para la Construcción y Rehabilitación de Sistemas de Agua Potable y Saneamiento en Zonas Rurales</v>
          </cell>
        </row>
        <row r="737">
          <cell r="I737" t="str">
            <v>16,S76</v>
          </cell>
          <cell r="J737" t="str">
            <v>Programa de Desarrollo de Infraestructura de Temporal</v>
          </cell>
        </row>
        <row r="738">
          <cell r="I738" t="str">
            <v>16,S77</v>
          </cell>
          <cell r="J738" t="str">
            <v>Programa de Conservación y Rehabilitación de Áreas de Temporal</v>
          </cell>
        </row>
        <row r="739">
          <cell r="I739" t="str">
            <v>16,S78</v>
          </cell>
          <cell r="J739" t="str">
            <v>Programa de Ampliación de Distritos de Riego</v>
          </cell>
        </row>
        <row r="740">
          <cell r="I740" t="str">
            <v>16,S79</v>
          </cell>
          <cell r="J740" t="str">
            <v>Programa de Rehabilitación y Modernización de Distritos de Riego</v>
          </cell>
        </row>
        <row r="741">
          <cell r="I741" t="str">
            <v>16,S80</v>
          </cell>
          <cell r="J741" t="str">
            <v>Programa de Desarrollo Parcelario</v>
          </cell>
        </row>
        <row r="742">
          <cell r="I742" t="str">
            <v>16,S81</v>
          </cell>
          <cell r="J742" t="str">
            <v>Programa de Uso Eficiente del Agua y la Energía Eléctrica</v>
          </cell>
        </row>
        <row r="743">
          <cell r="I743" t="str">
            <v>16,S82</v>
          </cell>
          <cell r="J743" t="str">
            <v>Programa de Ampliación de Unidades de Riego</v>
          </cell>
        </row>
        <row r="744">
          <cell r="I744" t="str">
            <v>16,S83</v>
          </cell>
          <cell r="J744" t="str">
            <v>Programa de Uso Pleno de la Infraestructura Hidroagrícola</v>
          </cell>
        </row>
        <row r="745">
          <cell r="I745" t="str">
            <v>16,S110</v>
          </cell>
          <cell r="J745" t="str">
            <v>Proárbol - Programa de Pago por Servicios Ambientales (PSA)</v>
          </cell>
        </row>
        <row r="746">
          <cell r="I746" t="str">
            <v>16,S122</v>
          </cell>
          <cell r="J746" t="str">
            <v>Proárbol - Programa de Conservación y Restauración de Ecosistemas Forestales (PROCOREF)</v>
          </cell>
        </row>
        <row r="747">
          <cell r="I747" t="str">
            <v>16,S136</v>
          </cell>
          <cell r="J747" t="str">
            <v>Proárbol - Programa de servicios ambientales por captura de carbono, biodiversidad y sistemas agroforestales (CABSA)</v>
          </cell>
        </row>
        <row r="748">
          <cell r="I748" t="str">
            <v>16,S189</v>
          </cell>
          <cell r="J748" t="str">
            <v>Plantas de tratamiento de aguas residuales</v>
          </cell>
        </row>
        <row r="749">
          <cell r="I749" t="str">
            <v>16,S217</v>
          </cell>
          <cell r="J749" t="str">
            <v>Programa de Modernización y Tecnificación de Unidades de Riego</v>
          </cell>
        </row>
        <row r="750">
          <cell r="I750" t="str">
            <v>16,S218</v>
          </cell>
          <cell r="J750" t="str">
            <v>Fondo Concursable para el Tratamiento de Aguas Residuales</v>
          </cell>
        </row>
        <row r="751">
          <cell r="I751" t="str">
            <v>16,S219</v>
          </cell>
          <cell r="J751" t="str">
            <v>Programa para Incentivar la Inversion en Plantas de Tratamiento de Aguas Residuales</v>
          </cell>
        </row>
        <row r="752">
          <cell r="I752" t="str">
            <v>16,S226</v>
          </cell>
          <cell r="J752" t="str">
            <v>ProÁrbol.- Apoyo para las Acciones Preventivas de Incendios Forestales</v>
          </cell>
        </row>
        <row r="753">
          <cell r="I753" t="str">
            <v>16,P1</v>
          </cell>
          <cell r="J753" t="str">
            <v>Conducción de las políticas hídricas</v>
          </cell>
        </row>
        <row r="754">
          <cell r="I754" t="str">
            <v>16,R1</v>
          </cell>
          <cell r="J754" t="str">
            <v>Cuenca Lerma-Chapala</v>
          </cell>
        </row>
        <row r="755">
          <cell r="I755" t="str">
            <v>16,E1</v>
          </cell>
          <cell r="J755" t="str">
            <v>Operación y mantenimiento del Sistema Cutzamala</v>
          </cell>
        </row>
        <row r="756">
          <cell r="I756" t="str">
            <v>16,G1</v>
          </cell>
          <cell r="J756" t="str">
            <v>Administración Sustentable del Agua</v>
          </cell>
        </row>
        <row r="757">
          <cell r="I757" t="str">
            <v>16,P2</v>
          </cell>
          <cell r="J757" t="str">
            <v>Definición de la normatividad para la política ambiental e identificación y diseño de instrumentos de fomento en apoyo al desarrollo sustentable</v>
          </cell>
        </row>
        <row r="758">
          <cell r="I758" t="str">
            <v>16,R2</v>
          </cell>
          <cell r="J758" t="str">
            <v>Programa de mejoramiento de la medición de las Fuentes de Abastecimiento en Distritos de Riego</v>
          </cell>
        </row>
        <row r="759">
          <cell r="I759" t="str">
            <v>16,E2</v>
          </cell>
          <cell r="J759" t="str">
            <v>Operación y mantenimiento del sistema de pozos de abastecimiento del Valle de México</v>
          </cell>
        </row>
        <row r="760">
          <cell r="I760" t="str">
            <v>16,G2</v>
          </cell>
          <cell r="J760" t="str">
            <v>Regulación de la conservación y aprovechamiento sustentable de los recursos naturales</v>
          </cell>
        </row>
        <row r="761">
          <cell r="I761" t="str">
            <v>16,P3</v>
          </cell>
          <cell r="J761" t="str">
            <v>Planeación y Evaluación en Materia de Medio Ambiente y Recursos Naturales</v>
          </cell>
        </row>
        <row r="762">
          <cell r="I762" t="str">
            <v>16,G3</v>
          </cell>
          <cell r="J762" t="str">
            <v>Regulación de la prevención y control de la contaminación de los recursos naturales</v>
          </cell>
        </row>
        <row r="763">
          <cell r="I763" t="str">
            <v>16,E3</v>
          </cell>
          <cell r="J763" t="str">
            <v>Programa de Cultura del Agua</v>
          </cell>
        </row>
        <row r="764">
          <cell r="I764" t="str">
            <v>16,R3</v>
          </cell>
          <cell r="J764" t="str">
            <v>Sistemas de Información Ambiental</v>
          </cell>
        </row>
        <row r="765">
          <cell r="I765" t="str">
            <v>16,R4</v>
          </cell>
          <cell r="J765" t="str">
            <v>Investigación científica y tecnológica</v>
          </cell>
        </row>
        <row r="766">
          <cell r="I766" t="str">
            <v>16,G4</v>
          </cell>
          <cell r="J766" t="str">
            <v>Desarrollo y Ordenamiento Ambiental por Cuencas y Ecosistemas</v>
          </cell>
        </row>
        <row r="767">
          <cell r="I767" t="str">
            <v>16,P4</v>
          </cell>
          <cell r="J767" t="str">
            <v>Políticas públicas transversales para la sustentabilidad ambiental</v>
          </cell>
        </row>
        <row r="768">
          <cell r="I768" t="str">
            <v>16,E4</v>
          </cell>
          <cell r="J768" t="str">
            <v>Programa directo de Agua Limpia</v>
          </cell>
        </row>
        <row r="769">
          <cell r="I769" t="str">
            <v>16,E5</v>
          </cell>
          <cell r="J769" t="str">
            <v>Capacitación Ambiental y Desarrollo Sustentable</v>
          </cell>
        </row>
        <row r="770">
          <cell r="I770" t="str">
            <v>16,G5</v>
          </cell>
          <cell r="J770" t="str">
            <v>Fomento al cumplimiento de la Ley Ambiental a través de esquemas voluntarios</v>
          </cell>
        </row>
        <row r="771">
          <cell r="I771" t="str">
            <v>16,P5</v>
          </cell>
          <cell r="J771" t="str">
            <v>Programa Especial de Cambio Climático</v>
          </cell>
        </row>
        <row r="772">
          <cell r="I772" t="str">
            <v>16,R6</v>
          </cell>
          <cell r="J772" t="str">
            <v>Programa para el Desarrollo Sustentable</v>
          </cell>
        </row>
        <row r="773">
          <cell r="I773" t="str">
            <v>16,G6</v>
          </cell>
          <cell r="J773" t="str">
            <v>Inspección y vigilancia a las fuentes de jurisdicción federal y al aprovechamiento de los recursos naturales</v>
          </cell>
        </row>
        <row r="774">
          <cell r="I774" t="str">
            <v>16,E6</v>
          </cell>
          <cell r="J774" t="str">
            <v>Manejo Integral del Sistema Hidrológico</v>
          </cell>
        </row>
        <row r="775">
          <cell r="I775" t="str">
            <v>16,K7</v>
          </cell>
          <cell r="J775" t="str">
            <v>Proyectos de infraestructura económica de agua potable, alcantarillado y saneamiento</v>
          </cell>
        </row>
        <row r="776">
          <cell r="I776" t="str">
            <v>16,R7</v>
          </cell>
          <cell r="J776" t="str">
            <v>Mejora de la Gestión Ambiental</v>
          </cell>
        </row>
        <row r="777">
          <cell r="I777" t="str">
            <v>16,E7</v>
          </cell>
          <cell r="J777" t="str">
            <v>Servicio Meteorológico Nacional</v>
          </cell>
        </row>
        <row r="778">
          <cell r="I778" t="str">
            <v>16,G7</v>
          </cell>
          <cell r="J778" t="str">
            <v>Regulación y protección a mares y costas</v>
          </cell>
        </row>
        <row r="779">
          <cell r="I779" t="str">
            <v>16,G8</v>
          </cell>
          <cell r="J779" t="str">
            <v>Control de la contaminación de los sistemas que sostienen la vida (agua, aire y suelos)</v>
          </cell>
        </row>
        <row r="780">
          <cell r="I780" t="str">
            <v>16,E8</v>
          </cell>
          <cell r="J780" t="str">
            <v>Conservación y Operación de Acueductos Uspanapa-La Cangrejera, Ver. y Lázaro Cárdenas, Mich.</v>
          </cell>
        </row>
        <row r="781">
          <cell r="I781" t="str">
            <v>16,R9</v>
          </cell>
          <cell r="J781" t="str">
            <v>Consolidar el Sistema Nacional de Áreas Naturales Protegidas</v>
          </cell>
        </row>
        <row r="782">
          <cell r="I782" t="str">
            <v>16,E9</v>
          </cell>
          <cell r="J782" t="str">
            <v>Investigación científica y tecnológica</v>
          </cell>
        </row>
        <row r="783">
          <cell r="I783" t="str">
            <v>16,G9</v>
          </cell>
          <cell r="J783" t="str">
            <v>Detener y revertir la pérdida de capital natural</v>
          </cell>
        </row>
        <row r="784">
          <cell r="I784" t="str">
            <v>16,R10</v>
          </cell>
          <cell r="J784" t="str">
            <v>Desarrollo de estudios y proyectos sobre el uso y conocimiento de la biodiversidad y Corredor Biológico .</v>
          </cell>
        </row>
        <row r="785">
          <cell r="I785" t="str">
            <v>16,G10</v>
          </cell>
          <cell r="J785" t="str">
            <v>Programa de gestión hídrica</v>
          </cell>
        </row>
        <row r="786">
          <cell r="I786" t="str">
            <v>16,R11</v>
          </cell>
          <cell r="J786" t="str">
            <v>Recuperación y repoblación de especies en peligro de extinción</v>
          </cell>
        </row>
        <row r="787">
          <cell r="I787" t="str">
            <v>16,G11</v>
          </cell>
          <cell r="J787" t="str">
            <v>Recuperación y repoblación de especies de Vida Silvestre y en peligro de extinción</v>
          </cell>
        </row>
        <row r="788">
          <cell r="I788" t="str">
            <v>16,G12</v>
          </cell>
          <cell r="J788" t="str">
            <v>Cuenca Lerma-Chapala</v>
          </cell>
        </row>
        <row r="789">
          <cell r="I789" t="str">
            <v>16,R12</v>
          </cell>
          <cell r="J789" t="str">
            <v>Gestión integral de residuos</v>
          </cell>
        </row>
        <row r="790">
          <cell r="I790" t="str">
            <v>16,E13</v>
          </cell>
          <cell r="J790" t="str">
            <v>Proárbol.-Prevención y Combate de Incendios Forestales</v>
          </cell>
        </row>
        <row r="791">
          <cell r="I791" t="str">
            <v>16,G13</v>
          </cell>
          <cell r="J791" t="str">
            <v>Consolidar el Sistema Nacional de Áreas Naturales Protegidas</v>
          </cell>
        </row>
        <row r="792">
          <cell r="I792" t="str">
            <v>16,R13</v>
          </cell>
          <cell r="J792" t="str">
            <v>Programa de Conservación y Rehabilitación de Áreas de Temporal Tecnificado</v>
          </cell>
        </row>
        <row r="793">
          <cell r="I793" t="str">
            <v>16,G14</v>
          </cell>
          <cell r="J793" t="str">
            <v>Programa de Instalación de Medidores en las Fuentes de Abastecimiento</v>
          </cell>
        </row>
        <row r="794">
          <cell r="I794" t="str">
            <v>16,R14</v>
          </cell>
          <cell r="J794" t="str">
            <v>Cuotas y Aportaciones a Organismos Internacionales</v>
          </cell>
        </row>
        <row r="795">
          <cell r="I795" t="str">
            <v>16,E14</v>
          </cell>
          <cell r="J795" t="str">
            <v>Sistema de Redes de Información y Monitoreo de la Cantidad y Calidad del Agua.</v>
          </cell>
        </row>
        <row r="796">
          <cell r="I796" t="str">
            <v>16,K14</v>
          </cell>
          <cell r="J796" t="str">
            <v>Otros proyectos de infraestructura social</v>
          </cell>
        </row>
        <row r="797">
          <cell r="I797" t="str">
            <v>16,G15</v>
          </cell>
          <cell r="J797" t="str">
            <v>Mejora de la Gestión Ambiental</v>
          </cell>
        </row>
        <row r="798">
          <cell r="I798" t="str">
            <v>16,G16</v>
          </cell>
          <cell r="J798" t="str">
            <v xml:space="preserve">Programa nacional de remediación de sitios contaminados </v>
          </cell>
        </row>
        <row r="799">
          <cell r="I799" t="str">
            <v>16,G17</v>
          </cell>
          <cell r="J799" t="str">
            <v>ProÁrbol.- Programa de Gestión Forestal</v>
          </cell>
        </row>
        <row r="800">
          <cell r="I800" t="str">
            <v>16,E17</v>
          </cell>
          <cell r="J800" t="str">
            <v xml:space="preserve">Estaciones Hidrometeorológicas. </v>
          </cell>
        </row>
        <row r="801">
          <cell r="I801" t="str">
            <v>16,G18</v>
          </cell>
          <cell r="J801" t="str">
            <v>Restauración y Conservación de Polígonos Forestales de alta Biodiversidad</v>
          </cell>
        </row>
        <row r="802">
          <cell r="I802" t="str">
            <v>16,G19</v>
          </cell>
          <cell r="J802" t="str">
            <v>Programa de Gestión Ambiental</v>
          </cell>
        </row>
        <row r="803">
          <cell r="I803" t="str">
            <v>16,K20</v>
          </cell>
          <cell r="J803" t="str">
            <v>Proyectos de infraestructura gubernamental de Semarnat</v>
          </cell>
        </row>
        <row r="804">
          <cell r="I804" t="str">
            <v>16,G21</v>
          </cell>
          <cell r="J804" t="str">
            <v>Registro Público de Derechos del Agua.</v>
          </cell>
        </row>
        <row r="805">
          <cell r="I805" t="str">
            <v>16,G22</v>
          </cell>
          <cell r="J805" t="str">
            <v>Delimitación de causes y zonas federales.</v>
          </cell>
        </row>
        <row r="806">
          <cell r="I806" t="str">
            <v>16,G23</v>
          </cell>
          <cell r="J806" t="str">
            <v>Servicios a usuarios y mercado del agua.</v>
          </cell>
        </row>
        <row r="807">
          <cell r="I807" t="str">
            <v>16,K24</v>
          </cell>
          <cell r="J807" t="str">
            <v>Otros proyectos de infraestructura gubernamental</v>
          </cell>
        </row>
        <row r="808">
          <cell r="I808" t="str">
            <v>16,G24</v>
          </cell>
          <cell r="J808" t="str">
            <v>Inspección, medición y calificación de infracciones.</v>
          </cell>
        </row>
        <row r="809">
          <cell r="I809" t="str">
            <v>16,G25</v>
          </cell>
          <cell r="J809" t="str">
            <v>Recaudación y fiscalización.</v>
          </cell>
        </row>
        <row r="810">
          <cell r="I810" t="str">
            <v>16,K25</v>
          </cell>
          <cell r="J810" t="str">
            <v>Proyectos de inmuebles (oficinas administrativas)</v>
          </cell>
        </row>
        <row r="811">
          <cell r="I811" t="str">
            <v>16,K26</v>
          </cell>
          <cell r="J811" t="str">
            <v>Otros proyectos</v>
          </cell>
        </row>
        <row r="812">
          <cell r="I812" t="str">
            <v>16,K27</v>
          </cell>
          <cell r="J812" t="str">
            <v>Mantenimiento de infraestructura</v>
          </cell>
        </row>
        <row r="813">
          <cell r="I813" t="str">
            <v>16,K28</v>
          </cell>
          <cell r="J813" t="str">
            <v>Estudios de preinversión</v>
          </cell>
        </row>
        <row r="814">
          <cell r="I814" t="str">
            <v>16,K107</v>
          </cell>
          <cell r="J814" t="str">
            <v>Conservación y operación de plantas de tratamiento de aguas residuales</v>
          </cell>
        </row>
        <row r="815">
          <cell r="I815" t="str">
            <v>16,K110</v>
          </cell>
          <cell r="J815" t="str">
            <v>Conservación y Operación de Distritos de Riego</v>
          </cell>
        </row>
        <row r="816">
          <cell r="I816" t="str">
            <v>16,K111</v>
          </cell>
          <cell r="J816" t="str">
            <v>Conservación y Operación de Presas y Estructuras de Cabeza</v>
          </cell>
        </row>
        <row r="817">
          <cell r="I817" t="str">
            <v>16,K112</v>
          </cell>
          <cell r="J817" t="str">
            <v>Programa de Desarrollo de Infraestructura de Temporal</v>
          </cell>
        </row>
        <row r="818">
          <cell r="I818" t="str">
            <v>16,K113</v>
          </cell>
          <cell r="J818" t="str">
            <v>Programa de Ampliación de Infraestructura de Riego</v>
          </cell>
        </row>
        <row r="819">
          <cell r="I819" t="str">
            <v>16,K114</v>
          </cell>
          <cell r="J819" t="str">
            <v>Rehabilitación y Modernización en Unidades y Distritos de Riego</v>
          </cell>
        </row>
        <row r="820">
          <cell r="I820" t="str">
            <v>16,K128</v>
          </cell>
          <cell r="J820" t="str">
            <v>Conservación y Mantenimiento de Cauces Federales e Infraestructura Hidráulica Federal</v>
          </cell>
        </row>
        <row r="821">
          <cell r="I821" t="str">
            <v>16,K129</v>
          </cell>
          <cell r="J821" t="str">
            <v>Infraestructura para la Protección de Centros de Población y Áreas Productivas</v>
          </cell>
        </row>
        <row r="822">
          <cell r="I822" t="str">
            <v>16,K130</v>
          </cell>
          <cell r="J822" t="str">
            <v>Programa de Conservación y Rehabilitación de Áreas de Temporal Tecnificado</v>
          </cell>
        </row>
        <row r="823">
          <cell r="I823" t="str">
            <v>16,K131</v>
          </cell>
          <cell r="J823" t="str">
            <v>Túnel Emisor Oriente y Central y Planta de Tratamiento Atotonilco</v>
          </cell>
        </row>
        <row r="824">
          <cell r="I824" t="str">
            <v>16,K132</v>
          </cell>
          <cell r="J824" t="str">
            <v>Infraestructura de temporal.</v>
          </cell>
        </row>
        <row r="825">
          <cell r="I825" t="str">
            <v>16,K133</v>
          </cell>
          <cell r="J825" t="str">
            <v>Pago y Expropiaciones para Infraestructura Federal.</v>
          </cell>
        </row>
        <row r="826">
          <cell r="I826" t="str">
            <v>16,K134</v>
          </cell>
          <cell r="J826" t="str">
            <v>Programas Hídricos Integrales.</v>
          </cell>
        </row>
        <row r="827">
          <cell r="I827" t="str">
            <v>16,K135</v>
          </cell>
          <cell r="J827" t="str">
            <v>Infraestructura de riego.</v>
          </cell>
        </row>
        <row r="828">
          <cell r="I828" t="str">
            <v>16,K136</v>
          </cell>
          <cell r="J828" t="str">
            <v>Parque Bicentenario ex - Refinería 18 de Marzo.</v>
          </cell>
        </row>
        <row r="829">
          <cell r="I829" t="str">
            <v>16,K137</v>
          </cell>
          <cell r="J829" t="str">
            <v>Zona de Mitigación y Rescate Ecológico en el Lago de Texcoco</v>
          </cell>
        </row>
        <row r="830">
          <cell r="I830" t="str">
            <v>16,M1</v>
          </cell>
          <cell r="J830" t="str">
            <v>Actividades de apoyo administrativo</v>
          </cell>
        </row>
        <row r="831">
          <cell r="I831" t="str">
            <v>16,O1</v>
          </cell>
          <cell r="J831" t="str">
            <v>Actividades de apoyo a la función pública y buen gobierno</v>
          </cell>
        </row>
        <row r="832">
          <cell r="I832" t="str">
            <v>16,O99</v>
          </cell>
          <cell r="J832" t="str">
            <v>Operación del Servicio Profesional de Carrera en la Administración Pública Federal Centralizada</v>
          </cell>
        </row>
        <row r="833">
          <cell r="I833" t="str">
            <v>17,E2</v>
          </cell>
          <cell r="J833" t="str">
            <v>Combate a delitos del fuero federal</v>
          </cell>
        </row>
        <row r="834">
          <cell r="I834" t="str">
            <v>17,E3</v>
          </cell>
          <cell r="J834" t="str">
            <v>Combate a la delincuencia organizada</v>
          </cell>
        </row>
        <row r="835">
          <cell r="I835" t="str">
            <v>17,E4</v>
          </cell>
          <cell r="J835" t="str">
            <v>Servicios de apoyo para el combate al narcotráfico, narcomenudeo y demás delitos del fuero federal</v>
          </cell>
        </row>
        <row r="836">
          <cell r="I836" t="str">
            <v>17,E5</v>
          </cell>
          <cell r="J836" t="str">
            <v>Centros de Control de Confianza</v>
          </cell>
        </row>
        <row r="837">
          <cell r="I837" t="str">
            <v>17,E7</v>
          </cell>
          <cell r="J837" t="str">
            <v>Investigación de delitos del fuero federal y ejecución de mandamientos judiciales y ministeriales</v>
          </cell>
        </row>
        <row r="838">
          <cell r="I838" t="str">
            <v>17,E8</v>
          </cell>
          <cell r="J838" t="str">
            <v>Representación jurídica de la federación en el ámbito interno y coordinación de las atribuciones del Ministerio Público en el ámbito internacional</v>
          </cell>
        </row>
        <row r="839">
          <cell r="I839" t="str">
            <v>17,E9</v>
          </cell>
          <cell r="J839" t="str">
            <v>Promoción del respeto a los derechos humanos</v>
          </cell>
        </row>
        <row r="840">
          <cell r="I840" t="str">
            <v>17,E10</v>
          </cell>
          <cell r="J840" t="str">
            <v>Investigación científica en el marco de las ciencias penales</v>
          </cell>
        </row>
        <row r="841">
          <cell r="I841" t="str">
            <v>17,K22</v>
          </cell>
          <cell r="J841" t="str">
            <v>Proyectos de infraestructura gubernamental de procuración de justicia</v>
          </cell>
        </row>
        <row r="842">
          <cell r="I842" t="str">
            <v>17,K27</v>
          </cell>
          <cell r="J842" t="str">
            <v>Mantenimiento de infraestructura</v>
          </cell>
        </row>
        <row r="843">
          <cell r="I843" t="str">
            <v>17,M1</v>
          </cell>
          <cell r="J843" t="str">
            <v>Actividades de apoyo administrativo</v>
          </cell>
        </row>
        <row r="844">
          <cell r="I844" t="str">
            <v>17,O1</v>
          </cell>
          <cell r="J844" t="str">
            <v>Actividades de apoyo a la función pública y buen gobierno</v>
          </cell>
        </row>
        <row r="845">
          <cell r="I845" t="str">
            <v>18,U1</v>
          </cell>
          <cell r="J845" t="str">
            <v>Programa de Sustitución de Equipo Electrodoméstico para el Ahorro Energético</v>
          </cell>
        </row>
        <row r="846">
          <cell r="I846" t="str">
            <v>18,B1</v>
          </cell>
          <cell r="J846" t="str">
            <v>Producción de petróleo, gas, petrolíferos y petroquímicos</v>
          </cell>
        </row>
        <row r="847">
          <cell r="I847" t="str">
            <v>18,G1</v>
          </cell>
          <cell r="J847" t="str">
            <v>Otorgamiento de permisos y verificación de instalaciones para almacenamiento y distribución de gas LP, aprobación de unidades de verificación y elaboración y actualización de normas oficiales mexicanas en esta materia</v>
          </cell>
        </row>
        <row r="848">
          <cell r="I848" t="str">
            <v>18,E1</v>
          </cell>
          <cell r="J848" t="str">
            <v>Distribución y comercialización de energía eléctrica</v>
          </cell>
        </row>
        <row r="849">
          <cell r="I849" t="str">
            <v>18,P1</v>
          </cell>
          <cell r="J849" t="str">
            <v>Conducción de la política energética</v>
          </cell>
        </row>
        <row r="850">
          <cell r="I850" t="str">
            <v>18,K1</v>
          </cell>
          <cell r="J850" t="str">
            <v>Proyectos de infraestructura económica de electricidad</v>
          </cell>
        </row>
        <row r="851">
          <cell r="I851" t="str">
            <v>18,R1</v>
          </cell>
          <cell r="J851" t="str">
            <v>Cuotas a Organismos Internacionales de Energía</v>
          </cell>
        </row>
        <row r="852">
          <cell r="I852" t="str">
            <v>18,K2</v>
          </cell>
          <cell r="J852" t="str">
            <v>Proyectos de infraestructura económica de hidrocarburos</v>
          </cell>
        </row>
        <row r="853">
          <cell r="I853" t="str">
            <v>18,E2</v>
          </cell>
          <cell r="J853" t="str">
            <v>Establecimiento y promoción de medidas para el ahorro de energía y aprovechamiento de energía renovable</v>
          </cell>
        </row>
        <row r="854">
          <cell r="I854" t="str">
            <v>18,P2</v>
          </cell>
          <cell r="J854" t="str">
            <v>Coordinación de la implementación de la política energética y de las entidades del sector electricidad</v>
          </cell>
        </row>
        <row r="855">
          <cell r="I855" t="str">
            <v>18,G2</v>
          </cell>
          <cell r="J855" t="str">
            <v>Regulación y supervisión del otorgamiento de permisos y la administración de estos, en materia de electricidad, gas natural y gas licuado de petróleo</v>
          </cell>
        </row>
        <row r="856">
          <cell r="I856" t="str">
            <v>18,G3</v>
          </cell>
          <cell r="J856" t="str">
            <v>Regulación y supervisión de la seguridad nuclear, radiológica y física de las instalaciones nucleares y radiológicas</v>
          </cell>
        </row>
        <row r="857">
          <cell r="I857" t="str">
            <v>18,P3</v>
          </cell>
          <cell r="J857" t="str">
            <v>Coordinación de la implementación de la política energética y de las entidades del sector hidrocarburos</v>
          </cell>
        </row>
        <row r="858">
          <cell r="I858" t="str">
            <v>18,E3</v>
          </cell>
          <cell r="J858" t="str">
            <v>Investigación y desarrollo tecnológico y de capital humano en energía nuclear</v>
          </cell>
        </row>
        <row r="859">
          <cell r="I859" t="str">
            <v>18,G4</v>
          </cell>
          <cell r="J859" t="str">
            <v>Regulación de la exploración y extracción de hidrocarburos y su recuperación</v>
          </cell>
        </row>
        <row r="860">
          <cell r="I860" t="str">
            <v>18,E4</v>
          </cell>
          <cell r="J860" t="str">
            <v>Investigación y desarrollo tecnológico en materia petrolera</v>
          </cell>
        </row>
        <row r="861">
          <cell r="I861" t="str">
            <v>18,E5</v>
          </cell>
          <cell r="J861" t="str">
            <v>Investigación y desarrollo tecnológico y de capital humano en energía eléctrica</v>
          </cell>
        </row>
        <row r="862">
          <cell r="I862" t="str">
            <v>18,G5</v>
          </cell>
          <cell r="J862" t="str">
            <v>Regulación en la certificación de reservas de hidrocarburos</v>
          </cell>
        </row>
        <row r="863">
          <cell r="I863" t="str">
            <v>18,E6</v>
          </cell>
          <cell r="J863" t="str">
            <v>Investigación en materia petrolera</v>
          </cell>
        </row>
        <row r="864">
          <cell r="I864" t="str">
            <v>18,G6</v>
          </cell>
          <cell r="J864" t="str">
            <v>Supervisión de los proyectos de exploración y extracción de hidrocarburos y su recuperación</v>
          </cell>
        </row>
        <row r="865">
          <cell r="I865" t="str">
            <v>18,E7</v>
          </cell>
          <cell r="J865" t="str">
            <v>Prestación de servicios en materia petrolera</v>
          </cell>
        </row>
        <row r="866">
          <cell r="I866" t="str">
            <v>18,P7</v>
          </cell>
          <cell r="J866" t="str">
            <v>Realizar estudios de evaluación, cuantificación y verificación de las reservas de hidrocarburos</v>
          </cell>
        </row>
        <row r="867">
          <cell r="I867" t="str">
            <v>18,G7</v>
          </cell>
          <cell r="J867" t="str">
            <v>Supervisar el aprovechamiento sustentable de la energía</v>
          </cell>
        </row>
        <row r="868">
          <cell r="I868" t="str">
            <v>18,P8</v>
          </cell>
          <cell r="J868" t="str">
            <v>Seguimiento y evaluación de políticas públicas en aprovechamiento sustentable de la energía</v>
          </cell>
        </row>
        <row r="869">
          <cell r="I869" t="str">
            <v>18,F8</v>
          </cell>
          <cell r="J869" t="str">
            <v>Programa de sustitución de equipos electrodomésticos para el ahorro de energía</v>
          </cell>
        </row>
        <row r="870">
          <cell r="I870" t="str">
            <v>18,E9</v>
          </cell>
          <cell r="J870" t="str">
            <v>Gestión e implementación en aprovechamiento sustentable de la energía</v>
          </cell>
        </row>
        <row r="871">
          <cell r="I871" t="str">
            <v>18,K10</v>
          </cell>
          <cell r="J871" t="str">
            <v>Proyectos de infraestructura social de ciencia y tecnología</v>
          </cell>
        </row>
        <row r="872">
          <cell r="I872" t="str">
            <v>18,E10</v>
          </cell>
          <cell r="J872" t="str">
            <v>Distribución de petróleo, gas, petrolíferos y petroquímicos</v>
          </cell>
        </row>
        <row r="873">
          <cell r="I873" t="str">
            <v>18,K11</v>
          </cell>
          <cell r="J873" t="str">
            <v>Proyectos de infraestructura social de salud</v>
          </cell>
        </row>
        <row r="874">
          <cell r="I874" t="str">
            <v>18,E11</v>
          </cell>
          <cell r="J874" t="str">
            <v>Comercialización de petróleo, gas, petrolíferos y petroquímicos</v>
          </cell>
        </row>
        <row r="875">
          <cell r="I875" t="str">
            <v>18,K12</v>
          </cell>
          <cell r="J875" t="str">
            <v>Proyectos de infraestructura social de asistencia y seguridad social</v>
          </cell>
        </row>
        <row r="876">
          <cell r="I876" t="str">
            <v>18,F12</v>
          </cell>
          <cell r="J876" t="str">
            <v>Promoción en materia de aprovechamiento sustentable de la energía</v>
          </cell>
        </row>
        <row r="877">
          <cell r="I877" t="str">
            <v>18,E12</v>
          </cell>
          <cell r="J877" t="str">
            <v>Actividades destinadas a la operación y mantenimiento de la infraestructura básica en ecología</v>
          </cell>
        </row>
        <row r="878">
          <cell r="I878" t="str">
            <v>18,E13</v>
          </cell>
          <cell r="J878" t="str">
            <v>Servicios médicos al personal de PEMEX</v>
          </cell>
        </row>
        <row r="879">
          <cell r="I879" t="str">
            <v>18,E14</v>
          </cell>
          <cell r="J879" t="str">
            <v>Prestación de servicios de telecomunicaciones internos a PEMEX</v>
          </cell>
        </row>
        <row r="880">
          <cell r="I880" t="str">
            <v>18,K14</v>
          </cell>
          <cell r="J880" t="str">
            <v>Otros proyectos de infraestructura social</v>
          </cell>
        </row>
        <row r="881">
          <cell r="I881" t="str">
            <v>18,E15</v>
          </cell>
          <cell r="J881" t="str">
            <v>Prestación de servicios corporativos técnico, administrativo y financiero a los organismos subsidiarios de PEMEX</v>
          </cell>
        </row>
        <row r="882">
          <cell r="I882" t="str">
            <v>18,E16</v>
          </cell>
          <cell r="J882" t="str">
            <v>Prestación de bienes y servicios en materia nuclear</v>
          </cell>
        </row>
        <row r="883">
          <cell r="I883" t="str">
            <v>18,K24</v>
          </cell>
          <cell r="J883" t="str">
            <v>Otros proyectos de infraestructura gubernamental</v>
          </cell>
        </row>
        <row r="884">
          <cell r="I884" t="str">
            <v>18,K25</v>
          </cell>
          <cell r="J884" t="str">
            <v>Proyectos de inmuebles (oficinas administrativas)</v>
          </cell>
        </row>
        <row r="885">
          <cell r="I885" t="str">
            <v>18,K26</v>
          </cell>
          <cell r="J885" t="str">
            <v>Otros proyectos</v>
          </cell>
        </row>
        <row r="886">
          <cell r="I886" t="str">
            <v>18,K27</v>
          </cell>
          <cell r="J886" t="str">
            <v>Mantenimiento de infraestructura</v>
          </cell>
        </row>
        <row r="887">
          <cell r="I887" t="str">
            <v>18,K28</v>
          </cell>
          <cell r="J887" t="str">
            <v>Estudios de preinversión</v>
          </cell>
        </row>
        <row r="888">
          <cell r="I888" t="str">
            <v>18,K29</v>
          </cell>
          <cell r="J888" t="str">
            <v>Programas de adquisiciones</v>
          </cell>
        </row>
        <row r="889">
          <cell r="I889" t="str">
            <v>18,K30</v>
          </cell>
          <cell r="J889" t="str">
            <v>Otros proyectos de infraestructura</v>
          </cell>
        </row>
        <row r="890">
          <cell r="I890" t="str">
            <v>18,K36</v>
          </cell>
          <cell r="J890" t="str">
            <v>Conservación de infraestructura marítimo-portuaria</v>
          </cell>
        </row>
        <row r="891">
          <cell r="I891" t="str">
            <v>18,K43</v>
          </cell>
          <cell r="J891" t="str">
            <v>Otros programas de inversión</v>
          </cell>
        </row>
        <row r="892">
          <cell r="I892" t="str">
            <v>18,K44</v>
          </cell>
          <cell r="J892" t="str">
            <v>Proyectos de infraestructura económica de electricidad (Pidiregas)</v>
          </cell>
        </row>
        <row r="893">
          <cell r="I893" t="str">
            <v>18,E102</v>
          </cell>
          <cell r="J893" t="str">
            <v>Arrendamiento y comercialización de inmuebles</v>
          </cell>
        </row>
        <row r="894">
          <cell r="I894" t="str">
            <v>18,R102</v>
          </cell>
          <cell r="J894" t="str">
            <v>Arrendamiento y comercialización de inmuebles</v>
          </cell>
        </row>
        <row r="895">
          <cell r="I895" t="str">
            <v>18,E103</v>
          </cell>
          <cell r="J895" t="str">
            <v>Servicios de mantenimiento inmobiliario propios</v>
          </cell>
        </row>
        <row r="896">
          <cell r="I896" t="str">
            <v>18,R103</v>
          </cell>
          <cell r="J896" t="str">
            <v>Servicios de mantenimiento inmobiliario</v>
          </cell>
        </row>
        <row r="897">
          <cell r="I897" t="str">
            <v>18,E104</v>
          </cell>
          <cell r="J897" t="str">
            <v>Construcción y/o adecuación de inmuebles para Pemex, sus Subsidiarias, Filiales y otros</v>
          </cell>
        </row>
        <row r="898">
          <cell r="I898" t="str">
            <v>18,R104</v>
          </cell>
          <cell r="J898" t="str">
            <v>Construcción y/o adecuación de inmuebles para Pemex, sus Subsidiarias, Filiales y otros</v>
          </cell>
        </row>
        <row r="899">
          <cell r="I899" t="str">
            <v>18,E105</v>
          </cell>
          <cell r="J899" t="str">
            <v>Remodelacion a inmuebles de terceros</v>
          </cell>
        </row>
        <row r="900">
          <cell r="I900" t="str">
            <v>18,R203</v>
          </cell>
          <cell r="J900" t="str">
            <v>Adaptación, mantenimiento y conservación de la infraestructura de las instalaciones de LyFC</v>
          </cell>
        </row>
        <row r="901">
          <cell r="I901" t="str">
            <v>18,E203</v>
          </cell>
          <cell r="J901" t="str">
            <v>Adaptación, mantenimiento y conservación de la infraestructura de las instalaciones de LyFC</v>
          </cell>
        </row>
        <row r="902">
          <cell r="I902" t="str">
            <v>18,E204</v>
          </cell>
          <cell r="J902" t="str">
            <v>Generación de energía eléctrica.</v>
          </cell>
        </row>
        <row r="903">
          <cell r="I903" t="str">
            <v>18,E205</v>
          </cell>
          <cell r="J903" t="str">
            <v>Transmisión, transformación y control de energía eléctrica.</v>
          </cell>
        </row>
        <row r="904">
          <cell r="I904" t="str">
            <v>18,E206</v>
          </cell>
          <cell r="J904" t="str">
            <v>Adquisición de energía eléctrica</v>
          </cell>
        </row>
        <row r="905">
          <cell r="I905" t="str">
            <v>18,E208</v>
          </cell>
          <cell r="J905" t="str">
            <v>Distribución de energía electrica.</v>
          </cell>
        </row>
        <row r="906">
          <cell r="I906" t="str">
            <v>18,E209</v>
          </cell>
          <cell r="J906" t="str">
            <v>Comercialización de energía eléctrica.</v>
          </cell>
        </row>
        <row r="907">
          <cell r="I907" t="str">
            <v>18,E527</v>
          </cell>
          <cell r="J907" t="str">
            <v>Comercialización de petróleo y prestación de servicios comerciales y administrativos</v>
          </cell>
        </row>
        <row r="908">
          <cell r="I908" t="str">
            <v>18,P551</v>
          </cell>
          <cell r="J908" t="str">
            <v>Planeación y dirección de los procesos productivos</v>
          </cell>
        </row>
        <row r="909">
          <cell r="I909" t="str">
            <v>18,P552</v>
          </cell>
          <cell r="J909" t="str">
            <v>Planeación, dirección, coordinación, supervisión y seguimiento a las funciones y recursos asignados para cumplir con la construcción de la infraestructura eléctrica</v>
          </cell>
        </row>
        <row r="910">
          <cell r="I910" t="str">
            <v>18,E553</v>
          </cell>
          <cell r="J910" t="str">
            <v>Elaboración del Programa de Obras e Inversiones del Sector Eléctrico y de propuestas de tarifas eléctricas</v>
          </cell>
        </row>
        <row r="911">
          <cell r="I911" t="str">
            <v>18,E555</v>
          </cell>
          <cell r="J911" t="str">
            <v>Operación comercial de la Red de Fibra Óptica y apoyo tecnológico a los procesos productivos en control de calidad, sistemas informáticos y de telecomunicaciones</v>
          </cell>
        </row>
        <row r="912">
          <cell r="I912" t="str">
            <v>18,E561</v>
          </cell>
          <cell r="J912" t="str">
            <v>Operación y mantenimiento de las centrales generadoras de energía eléctrica</v>
          </cell>
        </row>
        <row r="913">
          <cell r="I913" t="str">
            <v>18,E562</v>
          </cell>
          <cell r="J913" t="str">
            <v>Operación, mantenimiento y recarga de la Nucleoeléctrica Laguna Verde para la generación de energía eléctrica</v>
          </cell>
        </row>
        <row r="914">
          <cell r="I914" t="str">
            <v>18,E563</v>
          </cell>
          <cell r="J914" t="str">
            <v>Suministro de energéticos a las centrales generadoras de electricidad</v>
          </cell>
        </row>
        <row r="915">
          <cell r="I915" t="str">
            <v>18,E564</v>
          </cell>
          <cell r="J915" t="str">
            <v>Adquisición de energía eléctrica a los Productores Externos de Energía</v>
          </cell>
        </row>
        <row r="916">
          <cell r="I916" t="str">
            <v>18,E567</v>
          </cell>
          <cell r="J916" t="str">
            <v>Operación y mantenimiento de las líneas de transmisión y subestaciones de transformación que integran el Sistema Eléctrico Nacional</v>
          </cell>
        </row>
        <row r="917">
          <cell r="I917" t="str">
            <v>18,E568</v>
          </cell>
          <cell r="J917" t="str">
            <v>Dirección, coordinación y control de la operación del Sistema Eléctrico Nacional</v>
          </cell>
        </row>
        <row r="918">
          <cell r="I918" t="str">
            <v>18,E570</v>
          </cell>
          <cell r="J918" t="str">
            <v>Operación y mantenimiento de los procesos de distribución y de comercialización de energía eléctrica</v>
          </cell>
        </row>
        <row r="919">
          <cell r="I919" t="str">
            <v>18,F571</v>
          </cell>
          <cell r="J919" t="str">
            <v>Promoción de medidas para el ahorro y uso eficiente de la energía eléctrica</v>
          </cell>
        </row>
        <row r="920">
          <cell r="I920" t="str">
            <v>18,R575</v>
          </cell>
          <cell r="J920" t="str">
            <v>Regularización de bienes inmuebles en instalaciones de CFE con problemas de posesión y uso de suelo</v>
          </cell>
        </row>
        <row r="921">
          <cell r="I921" t="str">
            <v>18,R576</v>
          </cell>
          <cell r="J921" t="str">
            <v>Prestación de servicios en materia de exploración sísmica</v>
          </cell>
        </row>
        <row r="922">
          <cell r="I922" t="str">
            <v>18,E576</v>
          </cell>
          <cell r="J922" t="str">
            <v>Prestación de servicios en materia de exploración sísmica marina y terrestre</v>
          </cell>
        </row>
        <row r="923">
          <cell r="I923" t="str">
            <v>18,E577</v>
          </cell>
          <cell r="J923" t="str">
            <v>Servicios y asistencia técnica especializada en materia de producción de hidrocarburos</v>
          </cell>
        </row>
        <row r="924">
          <cell r="I924" t="str">
            <v>18,E578</v>
          </cell>
          <cell r="J924" t="str">
            <v>Apoyo al desarrollo sustentable de comunidades afectadas por la instalación de la infraestructura eléctrica</v>
          </cell>
        </row>
        <row r="925">
          <cell r="I925" t="str">
            <v>18,R578</v>
          </cell>
          <cell r="J925" t="str">
            <v>Proveer soluciones integrales para la exploración y explotación de hidrocarburos</v>
          </cell>
        </row>
        <row r="926">
          <cell r="I926" t="str">
            <v>18,R602</v>
          </cell>
          <cell r="J926" t="str">
            <v>Administración integral de inmuebles</v>
          </cell>
        </row>
        <row r="927">
          <cell r="I927" t="str">
            <v>18,E602</v>
          </cell>
          <cell r="J927" t="str">
            <v>Administración integral de inmuebles</v>
          </cell>
        </row>
        <row r="928">
          <cell r="I928" t="str">
            <v>18,R603</v>
          </cell>
          <cell r="J928" t="str">
            <v>Reordenamiento inmobiliario</v>
          </cell>
        </row>
        <row r="929">
          <cell r="I929" t="str">
            <v>18,E603</v>
          </cell>
          <cell r="J929" t="str">
            <v>Reordenamiento inmobiliario</v>
          </cell>
        </row>
        <row r="930">
          <cell r="I930" t="str">
            <v>18,E604</v>
          </cell>
          <cell r="J930" t="str">
            <v>Estudios, proyectos e ingenierías básicas y de detalle</v>
          </cell>
        </row>
        <row r="931">
          <cell r="I931" t="str">
            <v>18,W1</v>
          </cell>
          <cell r="J931" t="str">
            <v>Operaciones ajenas</v>
          </cell>
        </row>
        <row r="932">
          <cell r="I932" t="str">
            <v>18,M1</v>
          </cell>
          <cell r="J932" t="str">
            <v>Actividades de apoyo administrativo</v>
          </cell>
        </row>
        <row r="933">
          <cell r="I933" t="str">
            <v>18,O1</v>
          </cell>
          <cell r="J933" t="str">
            <v>Actividades de apoyo a la función pública y buen gobierno</v>
          </cell>
        </row>
        <row r="934">
          <cell r="I934" t="str">
            <v>18,O99</v>
          </cell>
          <cell r="J934" t="str">
            <v>Operación del Servicio Profesional de Carrera en la Administración Pública Federal Centralizada</v>
          </cell>
        </row>
        <row r="935">
          <cell r="I935" t="str">
            <v>18,J1</v>
          </cell>
          <cell r="J935" t="str">
            <v>Pago de pensiones y jubilaciones en CFE</v>
          </cell>
        </row>
        <row r="936">
          <cell r="I936" t="str">
            <v>18,J2</v>
          </cell>
          <cell r="J936" t="str">
            <v>Aportaciones para el pago de pensiones y jubilaciones al personal de PEMEX</v>
          </cell>
        </row>
        <row r="937">
          <cell r="I937" t="str">
            <v>18,J7</v>
          </cell>
          <cell r="J937" t="str">
            <v>Pago de pensiones y jubilaciones en P.M.I.</v>
          </cell>
        </row>
        <row r="938">
          <cell r="I938" t="str">
            <v>18,J202</v>
          </cell>
          <cell r="J938" t="str">
            <v>Pago de pensiones y jubilaciones en LyFC</v>
          </cell>
        </row>
        <row r="939">
          <cell r="I939" t="str">
            <v>19,U1</v>
          </cell>
          <cell r="J939" t="str">
            <v>Seguridad Social Cañeros</v>
          </cell>
        </row>
        <row r="940">
          <cell r="I940" t="str">
            <v>19,S38</v>
          </cell>
          <cell r="J940" t="str">
            <v>Programa IMSS-Oportunidades</v>
          </cell>
        </row>
        <row r="941">
          <cell r="I941" t="str">
            <v>19,R10</v>
          </cell>
          <cell r="J941" t="str">
            <v>Pagas de Defunción y Ayuda para Gastos de Sepelio</v>
          </cell>
        </row>
        <row r="942">
          <cell r="I942" t="str">
            <v>19,R13</v>
          </cell>
          <cell r="J942" t="str">
            <v>Compensaciones de Carácter Militar con Pago único</v>
          </cell>
        </row>
        <row r="943">
          <cell r="I943" t="str">
            <v>19,R15</v>
          </cell>
          <cell r="J943" t="str">
            <v>Apoyo a jubilados del IMSS e ISSSTE</v>
          </cell>
        </row>
        <row r="944">
          <cell r="I944" t="str">
            <v>19,R18</v>
          </cell>
          <cell r="J944" t="str">
            <v>Apoyo para cubrir el gasto de operación del ISSSTE</v>
          </cell>
        </row>
        <row r="945">
          <cell r="I945" t="str">
            <v>19,R23</v>
          </cell>
          <cell r="J945" t="str">
            <v>Adeudos con el IMSS e ISSSTE</v>
          </cell>
        </row>
        <row r="946">
          <cell r="I946" t="str">
            <v>19,R24</v>
          </cell>
          <cell r="J946" t="str">
            <v>Infraestructura para la Función Salud en Seguridad Social ISSSTE</v>
          </cell>
        </row>
        <row r="947">
          <cell r="I947" t="str">
            <v>19,T1</v>
          </cell>
          <cell r="J947" t="str">
            <v>Seguro de Enfermedad y Maternidad</v>
          </cell>
        </row>
        <row r="948">
          <cell r="I948" t="str">
            <v>19,T2</v>
          </cell>
          <cell r="J948" t="str">
            <v>Seguro de Invalidez y Vida</v>
          </cell>
        </row>
        <row r="949">
          <cell r="I949" t="str">
            <v>19,T3</v>
          </cell>
          <cell r="J949" t="str">
            <v>Seguro de Salud para la Familia</v>
          </cell>
        </row>
        <row r="950">
          <cell r="I950" t="str">
            <v>19,T5</v>
          </cell>
          <cell r="J950" t="str">
            <v>11% de Haberes y Haberes de Retiro</v>
          </cell>
        </row>
        <row r="951">
          <cell r="I951" t="str">
            <v>19,J6</v>
          </cell>
          <cell r="J951" t="str">
            <v>Apoyo para cubrir el déficit de la nómina de pensiones del ISSSTE</v>
          </cell>
        </row>
        <row r="952">
          <cell r="I952" t="str">
            <v>19,T6</v>
          </cell>
          <cell r="J952" t="str">
            <v>Cuota Social Seguro de Salud ISSSTE</v>
          </cell>
        </row>
        <row r="953">
          <cell r="I953" t="str">
            <v>19,J7</v>
          </cell>
          <cell r="J953" t="str">
            <v>Pensiones de Trato Especial</v>
          </cell>
        </row>
        <row r="954">
          <cell r="I954" t="str">
            <v>19,J8</v>
          </cell>
          <cell r="J954" t="str">
            <v>Pensiones y Jubilaciones en curso de Pago</v>
          </cell>
        </row>
        <row r="955">
          <cell r="I955" t="str">
            <v>19,J9</v>
          </cell>
          <cell r="J955" t="str">
            <v>Pensiones Civiles Militares y de Gracia</v>
          </cell>
        </row>
        <row r="956">
          <cell r="I956" t="str">
            <v>19,J11</v>
          </cell>
          <cell r="J956" t="str">
            <v>Aportaciones Estatutarias al Seguro de Retiro, Cesantia en Edad Avanzada y Vejez</v>
          </cell>
        </row>
        <row r="957">
          <cell r="I957" t="str">
            <v>19,J12</v>
          </cell>
          <cell r="J957" t="str">
            <v>Cuota Social al Seguro de Retiro, Cesantía en Edad Avanzada y Vejez</v>
          </cell>
        </row>
        <row r="958">
          <cell r="I958" t="str">
            <v>19,J14</v>
          </cell>
          <cell r="J958" t="str">
            <v>Apoyo Económico a Viudas de Veteranos de la Revolución Mexicana</v>
          </cell>
        </row>
        <row r="959">
          <cell r="I959" t="str">
            <v>19,J21</v>
          </cell>
          <cell r="J959" t="str">
            <v>Pensión Mínima Garantizada IMSS</v>
          </cell>
        </row>
        <row r="960">
          <cell r="I960" t="str">
            <v>19,J22</v>
          </cell>
          <cell r="J960" t="str">
            <v>Cuota Social Seguro de Retiro ISSSTE</v>
          </cell>
        </row>
        <row r="961">
          <cell r="I961" t="str">
            <v>19,J24</v>
          </cell>
          <cell r="J961" t="str">
            <v>Ahorro Solidario</v>
          </cell>
        </row>
        <row r="962">
          <cell r="I962" t="str">
            <v>20,U3</v>
          </cell>
          <cell r="J962" t="str">
            <v>Programa de modernización de los registros públicos de la propiedad en los estados</v>
          </cell>
        </row>
        <row r="963">
          <cell r="I963" t="str">
            <v>20,U4</v>
          </cell>
          <cell r="J963" t="str">
            <v>"Programa piloto "" Jovenes con Oportunidades """</v>
          </cell>
        </row>
        <row r="964">
          <cell r="I964" t="str">
            <v>20,U5</v>
          </cell>
          <cell r="J964" t="str">
            <v>Programa de Apoyo Alimentario en Zonas de Atención Prioritaria</v>
          </cell>
        </row>
        <row r="965">
          <cell r="I965" t="str">
            <v>20,U6</v>
          </cell>
          <cell r="J965" t="str">
            <v>Programa de impulso al desarrollo regional</v>
          </cell>
        </row>
        <row r="966">
          <cell r="I966" t="str">
            <v>20,U7</v>
          </cell>
          <cell r="J966" t="str">
            <v>Credencialización para Adultos Mayores</v>
          </cell>
        </row>
        <row r="967">
          <cell r="I967" t="str">
            <v>20,S48</v>
          </cell>
          <cell r="J967" t="str">
            <v>Programa Habitat</v>
          </cell>
        </row>
        <row r="968">
          <cell r="I968" t="str">
            <v>20,S52</v>
          </cell>
          <cell r="J968" t="str">
            <v>Programa de Abasto Social de Leche a cargo de Liconsa, S.A. de C.V.</v>
          </cell>
        </row>
        <row r="969">
          <cell r="I969" t="str">
            <v>20,S53</v>
          </cell>
          <cell r="J969" t="str">
            <v>Programa de Abasto Rural a cargo de Diconsa, S.A. de C.V. (DICONSA)</v>
          </cell>
        </row>
        <row r="970">
          <cell r="I970" t="str">
            <v>20,S54</v>
          </cell>
          <cell r="J970" t="str">
            <v>Programa de Opciones Productivas</v>
          </cell>
        </row>
        <row r="971">
          <cell r="I971" t="str">
            <v>20,S57</v>
          </cell>
          <cell r="J971" t="str">
            <v>Programas del Fondo Nacional de Fomento a las Artesanías (FONART)</v>
          </cell>
        </row>
        <row r="972">
          <cell r="I972" t="str">
            <v>20,S58</v>
          </cell>
          <cell r="J972" t="str">
            <v>Programa de Ahorro y Subsidio para la Vivienda Tu Casa</v>
          </cell>
        </row>
        <row r="973">
          <cell r="I973" t="str">
            <v>20,S59</v>
          </cell>
          <cell r="J973" t="str">
            <v>Programa para el Desarrollo Local (Microrregiones)</v>
          </cell>
        </row>
        <row r="974">
          <cell r="I974" t="str">
            <v>20,S61</v>
          </cell>
          <cell r="J974" t="str">
            <v>Programa 3 x 1 para Migrantes</v>
          </cell>
        </row>
        <row r="975">
          <cell r="I975" t="str">
            <v>20,S65</v>
          </cell>
          <cell r="J975" t="str">
            <v>Programa de Atención a Jornaleros Agrícolas</v>
          </cell>
        </row>
        <row r="976">
          <cell r="I976" t="str">
            <v>20,S70</v>
          </cell>
          <cell r="J976" t="str">
            <v>Programa de Coinversión Social</v>
          </cell>
        </row>
        <row r="977">
          <cell r="I977" t="str">
            <v>20,S71</v>
          </cell>
          <cell r="J977" t="str">
            <v>Programa de Empleo Temporal (PET)</v>
          </cell>
        </row>
        <row r="978">
          <cell r="I978" t="str">
            <v>20,S72</v>
          </cell>
          <cell r="J978" t="str">
            <v>Programa de Desarrollo Humano Oportunidades</v>
          </cell>
        </row>
        <row r="979">
          <cell r="I979" t="str">
            <v>20,S117</v>
          </cell>
          <cell r="J979" t="str">
            <v>Programa de Vivienda Rural</v>
          </cell>
        </row>
        <row r="980">
          <cell r="I980" t="str">
            <v>20,S118</v>
          </cell>
          <cell r="J980" t="str">
            <v>Programa de Apoyo Alimentario</v>
          </cell>
        </row>
        <row r="981">
          <cell r="I981" t="str">
            <v>20,S155</v>
          </cell>
          <cell r="J981" t="str">
            <v>Programa de Apoyo a las Instancias de Mujeres en las Entidades Federativas, Para Implementar y Ejecutar Programas de Prevención de la Violencia Contra las Mujeres</v>
          </cell>
        </row>
        <row r="982">
          <cell r="I982" t="str">
            <v>20,S174</v>
          </cell>
          <cell r="J982" t="str">
            <v>Programa de estancias infantiles para apoyar a madres trabajadoras</v>
          </cell>
        </row>
        <row r="983">
          <cell r="I983" t="str">
            <v>20,S175</v>
          </cell>
          <cell r="J983" t="str">
            <v>Rescate de espacios públicos</v>
          </cell>
        </row>
        <row r="984">
          <cell r="I984" t="str">
            <v>20,S176</v>
          </cell>
          <cell r="J984" t="str">
            <v>Programa 70 y más</v>
          </cell>
        </row>
        <row r="985">
          <cell r="I985" t="str">
            <v>20,S213</v>
          </cell>
          <cell r="J985" t="str">
            <v>Programa de apoyo a los avecindados en condiciones de pobreza patrimonial para regularizar asentamientos humanos irregulares ( PASPRAH )</v>
          </cell>
        </row>
        <row r="986">
          <cell r="I986" t="str">
            <v>20,S216</v>
          </cell>
          <cell r="J986" t="str">
            <v>Programa para el Desarrollo de Zonas Prioritarias</v>
          </cell>
        </row>
        <row r="987">
          <cell r="I987" t="str">
            <v>20,S224</v>
          </cell>
          <cell r="J987" t="str">
            <v>Programa alimentario para zonas marginadas</v>
          </cell>
        </row>
        <row r="988">
          <cell r="I988" t="str">
            <v>20,F1</v>
          </cell>
          <cell r="J988" t="str">
            <v>Fomento del desarrollo de las organizaciones de la sociedad civil</v>
          </cell>
        </row>
        <row r="989">
          <cell r="I989" t="str">
            <v>20,R1</v>
          </cell>
          <cell r="J989" t="str">
            <v>Incorporación y recertificación de familias beneficiarias</v>
          </cell>
        </row>
        <row r="990">
          <cell r="I990" t="str">
            <v>20,P1</v>
          </cell>
          <cell r="J990" t="str">
            <v>Definición y conducción de la política de desarrollo social, el ordenamiento territorial y la vivienda</v>
          </cell>
        </row>
        <row r="991">
          <cell r="I991" t="str">
            <v>20,R2</v>
          </cell>
          <cell r="J991" t="str">
            <v>Evaluación del impacto del programa Oportunidades</v>
          </cell>
        </row>
        <row r="992">
          <cell r="I992" t="str">
            <v>20,P2</v>
          </cell>
          <cell r="J992" t="str">
            <v>Definición y conducción de la política del desarrollo social, el ordenamiento territorial y la vivienda</v>
          </cell>
        </row>
        <row r="993">
          <cell r="I993" t="str">
            <v>20,E3</v>
          </cell>
          <cell r="J993" t="str">
            <v>Servicios a grupos con necesidades especiales</v>
          </cell>
        </row>
        <row r="994">
          <cell r="I994" t="str">
            <v>20,P3</v>
          </cell>
          <cell r="J994" t="str">
            <v>Actividades orientadas a la evaluacion y al monitoreo de los programas sociales</v>
          </cell>
        </row>
        <row r="995">
          <cell r="I995" t="str">
            <v>20,R4</v>
          </cell>
          <cell r="J995" t="str">
            <v>Programa de Adquisición de Leche Nacional a cargo de LICONSA, S.A. de C.V.</v>
          </cell>
        </row>
        <row r="996">
          <cell r="I996" t="str">
            <v>20,B4</v>
          </cell>
          <cell r="J996" t="str">
            <v>Programa de adquisición de leche nacional a cargo de LICONSA, S. A. de C. V.</v>
          </cell>
        </row>
        <row r="997">
          <cell r="I997" t="str">
            <v>20,R5</v>
          </cell>
          <cell r="J997" t="str">
            <v>Formación de recursos humanos que promuevan el desarrollo institucional</v>
          </cell>
        </row>
        <row r="998">
          <cell r="I998" t="str">
            <v>20,R6</v>
          </cell>
          <cell r="J998" t="str">
            <v>Fomento del Desarrollo de las Organizaciones de la Sociedad Civil</v>
          </cell>
        </row>
        <row r="999">
          <cell r="I999" t="str">
            <v>20,E7</v>
          </cell>
          <cell r="J999" t="str">
            <v>Regularización de lotes en asentamientos humanos irregulares en terrenos de origen ejidal, comunal y de propiedad federal</v>
          </cell>
        </row>
        <row r="1000">
          <cell r="I1000" t="str">
            <v>20,R7</v>
          </cell>
          <cell r="J1000" t="str">
            <v>Regularización de lotes en asentamientos humanos irregulares en terrenos de origen ejidal, comunal y de propiedad federal</v>
          </cell>
        </row>
        <row r="1001">
          <cell r="I1001" t="str">
            <v>20,R8</v>
          </cell>
          <cell r="J1001" t="str">
            <v>Incorporación de suelo al desarrollo urbano y para la vivienda</v>
          </cell>
        </row>
        <row r="1002">
          <cell r="I1002" t="str">
            <v>20,R9</v>
          </cell>
          <cell r="J1002" t="str">
            <v>Evaluación y estudios de los programas sociales</v>
          </cell>
        </row>
        <row r="1003">
          <cell r="I1003" t="str">
            <v>20,R10</v>
          </cell>
          <cell r="J1003" t="str">
            <v>Estudios y acciones de planeación del desarrollo urbano</v>
          </cell>
        </row>
        <row r="1004">
          <cell r="I1004" t="str">
            <v>20,R11</v>
          </cell>
          <cell r="J1004" t="str">
            <v>Programa de escrituración</v>
          </cell>
        </row>
        <row r="1005">
          <cell r="I1005" t="str">
            <v>20,E11</v>
          </cell>
          <cell r="J1005" t="str">
            <v>Programa de escrituración</v>
          </cell>
        </row>
        <row r="1006">
          <cell r="I1006" t="str">
            <v>20,E12</v>
          </cell>
          <cell r="J1006" t="str">
            <v>Otorgar créditos para la adquisición, construcción y mejoramiento de vivienda</v>
          </cell>
        </row>
        <row r="1007">
          <cell r="I1007" t="str">
            <v>20,R14</v>
          </cell>
          <cell r="J1007" t="str">
            <v>Programa de impulso al desarrollo regional</v>
          </cell>
        </row>
        <row r="1008">
          <cell r="I1008" t="str">
            <v>20,K25</v>
          </cell>
          <cell r="J1008" t="str">
            <v>Proyectos de inmuebles ( oficinas administrativas )</v>
          </cell>
        </row>
        <row r="1009">
          <cell r="I1009" t="str">
            <v>20,O1</v>
          </cell>
          <cell r="J1009" t="str">
            <v>Actividades de apoyo a la función pública y buen gobierno</v>
          </cell>
        </row>
        <row r="1010">
          <cell r="I1010" t="str">
            <v>20,M1</v>
          </cell>
          <cell r="J1010" t="str">
            <v>Actividades de apoyo administrativo</v>
          </cell>
        </row>
        <row r="1011">
          <cell r="I1011" t="str">
            <v>20,O99</v>
          </cell>
          <cell r="J1011" t="str">
            <v>Operación del Servicio Profesional de Carrera en la Administración Pública Federal Centralizada</v>
          </cell>
        </row>
        <row r="1012">
          <cell r="I1012" t="str">
            <v>21,R1</v>
          </cell>
          <cell r="J1012" t="str">
            <v>Cuotas y aportaciones a organismos internacionales</v>
          </cell>
        </row>
        <row r="1013">
          <cell r="I1013" t="str">
            <v>21,G1</v>
          </cell>
          <cell r="J1013" t="str">
            <v>Reglamentación, verificación, facilitación, normalización e inspección de las actividades del sector turismo</v>
          </cell>
        </row>
        <row r="1014">
          <cell r="I1014" t="str">
            <v>21,F1</v>
          </cell>
          <cell r="J1014" t="str">
            <v>Promoción de México como Destino Turístico</v>
          </cell>
        </row>
        <row r="1015">
          <cell r="I1015" t="str">
            <v>21,P1</v>
          </cell>
          <cell r="J1015" t="str">
            <v>Establecer y conducir la política de turismo</v>
          </cell>
        </row>
        <row r="1016">
          <cell r="I1016" t="str">
            <v>21,F2</v>
          </cell>
          <cell r="J1016" t="str">
            <v>Desarrollo y mantenimiento de infraestructura para el fomento y promoción de la inversión en el sector turístico</v>
          </cell>
        </row>
        <row r="1017">
          <cell r="I1017" t="str">
            <v>21,P2</v>
          </cell>
          <cell r="J1017" t="str">
            <v>Apoyo a la competitividad de las empresas y prestadores de servicios turísticos</v>
          </cell>
        </row>
        <row r="1018">
          <cell r="I1018" t="str">
            <v>21,F3</v>
          </cell>
          <cell r="J1018" t="str">
            <v>Promoción y desarrollo de programas y proyectos turísticos en las Entidades Federativas</v>
          </cell>
        </row>
        <row r="1019">
          <cell r="I1019" t="str">
            <v>21,F4</v>
          </cell>
          <cell r="J1019" t="str">
            <v>Generación de acciones para el desarrollo de productos</v>
          </cell>
        </row>
        <row r="1020">
          <cell r="I1020" t="str">
            <v>21,R4</v>
          </cell>
          <cell r="J1020" t="str">
            <v>Generación de acciones para el desarrollo de productos</v>
          </cell>
        </row>
        <row r="1021">
          <cell r="I1021" t="str">
            <v>21,E5</v>
          </cell>
          <cell r="J1021" t="str">
            <v>Servicios de orientación y asistencia turística</v>
          </cell>
        </row>
        <row r="1022">
          <cell r="I1022" t="str">
            <v>21,E7</v>
          </cell>
          <cell r="J1022" t="str">
            <v>Conservación y mantenimiento a los CIP's a cargo del FONATUR</v>
          </cell>
        </row>
        <row r="1023">
          <cell r="I1023" t="str">
            <v>21,E8</v>
          </cell>
          <cell r="J1023" t="str">
            <v>Uso y explotación de los bienes y servicios de las Administraciones Portuarias Integrales (API) concesionadas por la SCT</v>
          </cell>
        </row>
        <row r="1024">
          <cell r="I1024" t="str">
            <v>21,E9</v>
          </cell>
          <cell r="J1024" t="str">
            <v>Conservación y mantenimiento de infraestructura básica con otros entes públicos y privados</v>
          </cell>
        </row>
        <row r="1025">
          <cell r="I1025" t="str">
            <v>21,E10</v>
          </cell>
          <cell r="J1025" t="str">
            <v>Preservación y mejoramiento de la calidad en la prestación de servicios de hospedaje en los Hoteles Desert Inn</v>
          </cell>
        </row>
        <row r="1026">
          <cell r="I1026" t="str">
            <v>21,E11</v>
          </cell>
          <cell r="J1026" t="str">
            <v>Operación de escalas naúticas del proyecto Mar de Cortes</v>
          </cell>
        </row>
        <row r="1027">
          <cell r="I1027" t="str">
            <v>21,K21</v>
          </cell>
          <cell r="J1027" t="str">
            <v>Proyectos de infraestructura de turismo</v>
          </cell>
        </row>
        <row r="1028">
          <cell r="I1028" t="str">
            <v>21,K25</v>
          </cell>
          <cell r="J1028" t="str">
            <v>Proyectos de inmuebles (oficinas administrativas)</v>
          </cell>
        </row>
        <row r="1029">
          <cell r="I1029" t="str">
            <v>21,K26</v>
          </cell>
          <cell r="J1029" t="str">
            <v>Otros proyectos</v>
          </cell>
        </row>
        <row r="1030">
          <cell r="I1030" t="str">
            <v>21,K27</v>
          </cell>
          <cell r="J1030" t="str">
            <v>Mantenimiento de infraestructura</v>
          </cell>
        </row>
        <row r="1031">
          <cell r="I1031" t="str">
            <v>21,K28</v>
          </cell>
          <cell r="J1031" t="str">
            <v>Estudios de preinversión</v>
          </cell>
        </row>
        <row r="1032">
          <cell r="I1032" t="str">
            <v>21,K29</v>
          </cell>
          <cell r="J1032" t="str">
            <v>Programas de adquisiciones</v>
          </cell>
        </row>
        <row r="1033">
          <cell r="I1033" t="str">
            <v>21,M1</v>
          </cell>
          <cell r="J1033" t="str">
            <v>Actividades de apoyo administrativo</v>
          </cell>
        </row>
        <row r="1034">
          <cell r="I1034" t="str">
            <v>21,O1</v>
          </cell>
          <cell r="J1034" t="str">
            <v>Actividades de apoyo a la función pública y buen gobierno</v>
          </cell>
        </row>
        <row r="1035">
          <cell r="I1035" t="str">
            <v>21,W1</v>
          </cell>
          <cell r="J1035" t="str">
            <v xml:space="preserve">Operaciones ajenas </v>
          </cell>
        </row>
        <row r="1036">
          <cell r="I1036" t="str">
            <v>21,O99</v>
          </cell>
          <cell r="J1036" t="str">
            <v>Operación del Servicio Profesional de Carrera en la Administración Pública Federal Centralizada</v>
          </cell>
        </row>
        <row r="1037">
          <cell r="I1037" t="str">
            <v>21,L1</v>
          </cell>
          <cell r="J1037" t="str">
            <v>Cumplimiento de resoluciones judiciales</v>
          </cell>
        </row>
        <row r="1038">
          <cell r="I1038" t="str">
            <v>21,I2</v>
          </cell>
          <cell r="J1038" t="str">
            <v>Promoción y desarrollo de programas y proyectos turísticos de las Entidades Federativas</v>
          </cell>
        </row>
        <row r="1039">
          <cell r="I1039" t="str">
            <v>21,I3</v>
          </cell>
          <cell r="J1039" t="str">
            <v>Ecoturismo y Turismo Rural</v>
          </cell>
        </row>
        <row r="1040">
          <cell r="I1040" t="str">
            <v>22,R1</v>
          </cell>
          <cell r="J1040" t="str">
            <v>Planeación, concertación y control</v>
          </cell>
        </row>
        <row r="1041">
          <cell r="I1041" t="str">
            <v>22,R2</v>
          </cell>
          <cell r="J1041" t="str">
            <v>Organizar procesos electorales federales</v>
          </cell>
        </row>
        <row r="1042">
          <cell r="I1042" t="str">
            <v>22,R3</v>
          </cell>
          <cell r="J1042" t="str">
            <v>Capacitar y educar para el ejercicio democrático de la ciudadanía</v>
          </cell>
        </row>
        <row r="1043">
          <cell r="I1043" t="str">
            <v>22,R4</v>
          </cell>
          <cell r="J1043" t="str">
            <v>Formar servidores públicos</v>
          </cell>
        </row>
        <row r="1044">
          <cell r="I1044" t="str">
            <v>22,R5</v>
          </cell>
          <cell r="J1044" t="str">
            <v>Actualizar el padrón electoral y expedir la credencial para votar</v>
          </cell>
        </row>
        <row r="1045">
          <cell r="I1045" t="str">
            <v>22,R6</v>
          </cell>
          <cell r="J1045" t="str">
            <v>Administrar las prerrogativas electorales de los partidos políticos</v>
          </cell>
        </row>
        <row r="1046">
          <cell r="I1046" t="str">
            <v>22,R7</v>
          </cell>
          <cell r="J1046" t="str">
            <v>Fiscalización de los Recursos de los Partidos Políticos</v>
          </cell>
        </row>
        <row r="1047">
          <cell r="I1047" t="str">
            <v>22,M1</v>
          </cell>
          <cell r="J1047" t="str">
            <v>Apoyo al proceso presupuestario y para mejorar la eficiencia institucional</v>
          </cell>
        </row>
        <row r="1048">
          <cell r="I1048" t="str">
            <v>22,O1</v>
          </cell>
          <cell r="J1048" t="str">
            <v>Apoyo a la función pública y al mejoramiento de la gestión</v>
          </cell>
        </row>
        <row r="1049">
          <cell r="I1049" t="str">
            <v>23,U1</v>
          </cell>
          <cell r="J1049" t="str">
            <v>Zona Metropolitana del Valle de México (Estado de México)</v>
          </cell>
        </row>
        <row r="1050">
          <cell r="I1050" t="str">
            <v>23,U2</v>
          </cell>
          <cell r="J1050" t="str">
            <v>Zona Metropolitana del Valle de México (Distrito Federal)</v>
          </cell>
        </row>
        <row r="1051">
          <cell r="I1051" t="str">
            <v>23,U3</v>
          </cell>
          <cell r="J1051" t="str">
            <v>Zona Metropolitana de la Ciudad de Guadalajara</v>
          </cell>
        </row>
        <row r="1052">
          <cell r="I1052" t="str">
            <v>23,U4</v>
          </cell>
          <cell r="J1052" t="str">
            <v>Zona Metropolitana de la Ciudad de Monterrey</v>
          </cell>
        </row>
        <row r="1053">
          <cell r="I1053" t="str">
            <v>23,U5</v>
          </cell>
          <cell r="J1053" t="str">
            <v>Zona Metropolitana de la Ciudad de León</v>
          </cell>
        </row>
        <row r="1054">
          <cell r="I1054" t="str">
            <v>23,U6</v>
          </cell>
          <cell r="J1054" t="str">
            <v>Zona Metropolitana de Puebla</v>
          </cell>
        </row>
        <row r="1055">
          <cell r="I1055" t="str">
            <v>23,U7</v>
          </cell>
          <cell r="J1055" t="str">
            <v>Zona Metropolitana de la Ciudad de Querétaro</v>
          </cell>
        </row>
        <row r="1056">
          <cell r="I1056" t="str">
            <v>23,U8</v>
          </cell>
          <cell r="J1056" t="str">
            <v>Zona Metropolitana de la Laguna (Coahuila)</v>
          </cell>
        </row>
        <row r="1057">
          <cell r="I1057" t="str">
            <v>23,U9</v>
          </cell>
          <cell r="J1057" t="str">
            <v>Zona Metropolitana de la Laguna (Durango)</v>
          </cell>
        </row>
        <row r="1058">
          <cell r="I1058" t="str">
            <v>23,U10</v>
          </cell>
          <cell r="J1058" t="str">
            <v>Zona Metropolitana de la Ciudad de Acapulco</v>
          </cell>
        </row>
        <row r="1059">
          <cell r="I1059" t="str">
            <v>23,U11</v>
          </cell>
          <cell r="J1059" t="str">
            <v>Zona Metropolitana de la Ciudad de Aguascalientes</v>
          </cell>
        </row>
        <row r="1060">
          <cell r="I1060" t="str">
            <v>23,U12</v>
          </cell>
          <cell r="J1060" t="str">
            <v>Zona Metropolitana de la Ciudad de Cancún</v>
          </cell>
        </row>
        <row r="1061">
          <cell r="I1061" t="str">
            <v>23,U13</v>
          </cell>
          <cell r="J1061" t="str">
            <v>Zona Metropolitana de la Ciudad de Mérida</v>
          </cell>
        </row>
        <row r="1062">
          <cell r="I1062" t="str">
            <v>23,U14</v>
          </cell>
          <cell r="J1062" t="str">
            <v>Zona Metropolitana de la Ciudad de Oaxaca</v>
          </cell>
        </row>
        <row r="1063">
          <cell r="I1063" t="str">
            <v>23,U15</v>
          </cell>
          <cell r="J1063" t="str">
            <v>Zona Metropolitana de la Ciudad de Tijuana</v>
          </cell>
        </row>
        <row r="1064">
          <cell r="I1064" t="str">
            <v>23,U16</v>
          </cell>
          <cell r="J1064" t="str">
            <v>Zona Metropolitana de la Ciudad de Tuxtla Gutiérrez</v>
          </cell>
        </row>
        <row r="1065">
          <cell r="I1065" t="str">
            <v>23,U17</v>
          </cell>
          <cell r="J1065" t="str">
            <v>Zona Metropolitana de Veracruz</v>
          </cell>
        </row>
        <row r="1066">
          <cell r="I1066" t="str">
            <v>23,U18</v>
          </cell>
          <cell r="J1066" t="str">
            <v>Zona Metropolitana de la Ciudad de Villahermosa</v>
          </cell>
        </row>
        <row r="1067">
          <cell r="I1067" t="str">
            <v>23,U19</v>
          </cell>
          <cell r="J1067" t="str">
            <v>Fondo Regional - Chiapas, Guerrero y Oaxaca</v>
          </cell>
        </row>
        <row r="1068">
          <cell r="I1068" t="str">
            <v>23,U20</v>
          </cell>
          <cell r="J1068" t="str">
            <v>Fondo Regional - Siete Estados Restantes</v>
          </cell>
        </row>
        <row r="1069">
          <cell r="I1069" t="str">
            <v>23,U21</v>
          </cell>
          <cell r="J1069" t="str">
            <v>Fondo para el Desarrollo Productivo del Altiplano Semidesértico</v>
          </cell>
        </row>
        <row r="1070">
          <cell r="I1070" t="str">
            <v>23,U22</v>
          </cell>
          <cell r="J1070" t="str">
            <v>Programas Regionales</v>
          </cell>
        </row>
        <row r="1071">
          <cell r="I1071" t="str">
            <v>23,U23</v>
          </cell>
          <cell r="J1071" t="str">
            <v>Fondo de Apoyo para el Desarrollo Rural Sustentable</v>
          </cell>
        </row>
        <row r="1072">
          <cell r="I1072" t="str">
            <v>23,U24</v>
          </cell>
          <cell r="J1072" t="str">
            <v>Fondo de Modernización de los Municipios</v>
          </cell>
        </row>
        <row r="1073">
          <cell r="I1073" t="str">
            <v>23,U25</v>
          </cell>
          <cell r="J1073" t="str">
            <v>Factor de equidad para los órganos técnicos de fiscalización locales y de la Asamblea Legislativa del Distrito Federal</v>
          </cell>
        </row>
        <row r="1074">
          <cell r="I1074" t="str">
            <v>23,U26</v>
          </cell>
          <cell r="J1074" t="str">
            <v>Capacitación para los órganos técnicos de fiscalización locales y de la Asamblea Legislativa del Distrito Federal</v>
          </cell>
        </row>
        <row r="1075">
          <cell r="I1075" t="str">
            <v>23,U27</v>
          </cell>
          <cell r="J1075" t="str">
            <v>Distribución con base en los resultados de operación</v>
          </cell>
        </row>
        <row r="1076">
          <cell r="I1076" t="str">
            <v>23,U28</v>
          </cell>
          <cell r="J1076" t="str">
            <v>Zonas de la fontera norte</v>
          </cell>
        </row>
        <row r="1077">
          <cell r="I1077" t="str">
            <v>23,U29</v>
          </cell>
          <cell r="J1077" t="str">
            <v>Subsidio a la tortilla e industria automotriz</v>
          </cell>
        </row>
        <row r="1078">
          <cell r="I1078" t="str">
            <v>23,U30</v>
          </cell>
          <cell r="J1078" t="str">
            <v>Fiscalización Directa de la Auditoria Superior a los recursos Federales transferidos a las Entidades Federativas y de la Asamblea Legislativa del Distrito Federal</v>
          </cell>
        </row>
        <row r="1079">
          <cell r="I1079" t="str">
            <v>23,U31</v>
          </cell>
          <cell r="J1079" t="str">
            <v>Distrito Federal Centro Histórico</v>
          </cell>
        </row>
        <row r="1080">
          <cell r="I1080" t="str">
            <v>23,U32</v>
          </cell>
          <cell r="J1080" t="str">
            <v>Distrito Federal Seguridad</v>
          </cell>
        </row>
        <row r="1081">
          <cell r="I1081" t="str">
            <v>23,U33</v>
          </cell>
          <cell r="J1081" t="str">
            <v>Fondo de Apoyo a Migrantes</v>
          </cell>
        </row>
        <row r="1082">
          <cell r="I1082" t="str">
            <v>23,U34</v>
          </cell>
          <cell r="J1082" t="str">
            <v>Apoyo para el Desarrollo y Mejoramiento Rural</v>
          </cell>
        </row>
        <row r="1083">
          <cell r="I1083" t="str">
            <v>23,U35</v>
          </cell>
          <cell r="J1083" t="str">
            <v>DIF-DF</v>
          </cell>
        </row>
        <row r="1084">
          <cell r="I1084" t="str">
            <v>23,U37</v>
          </cell>
          <cell r="J1084" t="str">
            <v>Programa para la fiscalización del gasto federalizado</v>
          </cell>
        </row>
        <row r="1085">
          <cell r="I1085" t="str">
            <v>23,R1</v>
          </cell>
          <cell r="J1085" t="str">
            <v>Situaciones laborales supervenientes</v>
          </cell>
        </row>
        <row r="1086">
          <cell r="I1086" t="str">
            <v>23,R2</v>
          </cell>
          <cell r="J1086" t="str">
            <v>Servicios fiduciarios para el Fondo de Desincorporación</v>
          </cell>
        </row>
        <row r="1087">
          <cell r="I1087" t="str">
            <v>23,R3</v>
          </cell>
          <cell r="J1087" t="str">
            <v>Seguridad y Logística</v>
          </cell>
        </row>
        <row r="1088">
          <cell r="I1088" t="str">
            <v>23,R4</v>
          </cell>
          <cell r="J1088" t="str">
            <v>Fondo de Ahorro Capitalizable (FONAC)</v>
          </cell>
        </row>
        <row r="1089">
          <cell r="I1089" t="str">
            <v>23,R5</v>
          </cell>
          <cell r="J1089" t="str">
            <v>Presupuesto Basado en Resultados-Sistema de Evaluación del Desempeño</v>
          </cell>
        </row>
        <row r="1090">
          <cell r="I1090" t="str">
            <v>23,R6</v>
          </cell>
          <cell r="J1090" t="str">
            <v>Evaluación seguridad pública</v>
          </cell>
        </row>
        <row r="1091">
          <cell r="I1091" t="str">
            <v>23,R7</v>
          </cell>
          <cell r="J1091" t="str">
            <v>Comisiones y pago a CECOBAN</v>
          </cell>
        </row>
        <row r="1092">
          <cell r="I1092" t="str">
            <v>23,R8</v>
          </cell>
          <cell r="J1092" t="str">
            <v>Sistemas de Justicia</v>
          </cell>
        </row>
        <row r="1093">
          <cell r="I1093" t="str">
            <v>23,R9</v>
          </cell>
          <cell r="J1093" t="str">
            <v>Fiscalización directa de la Auditoria Superior a los recursos federales transferidos a las entidades federativas y de la Asamblea Legislativa del Distrito Federal</v>
          </cell>
        </row>
        <row r="1094">
          <cell r="I1094" t="str">
            <v>23,R10</v>
          </cell>
          <cell r="J1094" t="str">
            <v>Derecho para Fondo de Investigación en Materia de Energía</v>
          </cell>
        </row>
        <row r="1095">
          <cell r="I1095" t="str">
            <v>23,R11</v>
          </cell>
          <cell r="J1095" t="str">
            <v>Derecho para la fiscalización petrolera</v>
          </cell>
        </row>
        <row r="1096">
          <cell r="I1096" t="str">
            <v>23,R12</v>
          </cell>
          <cell r="J1096" t="str">
            <v>Acciones programa de mediano plazo (Art. 61 de la LFPRH)</v>
          </cell>
        </row>
        <row r="1097">
          <cell r="I1097" t="str">
            <v>23,R14</v>
          </cell>
          <cell r="J1097" t="str">
            <v>Programa de Mejora de la Gestión</v>
          </cell>
        </row>
        <row r="1098">
          <cell r="I1098" t="str">
            <v>23,R15</v>
          </cell>
          <cell r="J1098" t="str">
            <v>Derecho para la Fiscalización Petrolera</v>
          </cell>
        </row>
        <row r="1099">
          <cell r="I1099" t="str">
            <v>23,R16</v>
          </cell>
          <cell r="J1099" t="str">
            <v>Fondo de Modernización de los Municipios</v>
          </cell>
        </row>
        <row r="1100">
          <cell r="I1100" t="str">
            <v>23,R17</v>
          </cell>
          <cell r="J1100" t="str">
            <v>Infraestructura en la Demarcación Territorial donde se asientan los Poderes Legislativo y Judicial</v>
          </cell>
        </row>
        <row r="1101">
          <cell r="I1101" t="str">
            <v>23,R20</v>
          </cell>
          <cell r="J1101" t="str">
            <v>Fondo de Apoyo para el Desarrollo Rural Sustentable</v>
          </cell>
        </row>
        <row r="1102">
          <cell r="I1102" t="str">
            <v>23,R21</v>
          </cell>
          <cell r="J1102" t="str">
            <v>Fondo Regional</v>
          </cell>
        </row>
        <row r="1103">
          <cell r="I1103" t="str">
            <v>23,R22</v>
          </cell>
          <cell r="J1103" t="str">
            <v>Factor de equidad para los Órganos Técnicos de Fiscalización Locales</v>
          </cell>
        </row>
        <row r="1104">
          <cell r="I1104" t="str">
            <v>23,R23</v>
          </cell>
          <cell r="J1104" t="str">
            <v>Distribución con base en una evaluación de resultados de operación</v>
          </cell>
        </row>
        <row r="1105">
          <cell r="I1105" t="str">
            <v>23,R24</v>
          </cell>
          <cell r="J1105" t="str">
            <v>Fiscalización directa de la Auditoria Superior de la Federación a los recursos Federales transferidos a las Entidades Federativas</v>
          </cell>
        </row>
        <row r="1106">
          <cell r="I1106" t="str">
            <v>23,R25</v>
          </cell>
          <cell r="J1106" t="str">
            <v>Zona Metropolitana del Valle de México</v>
          </cell>
        </row>
        <row r="1107">
          <cell r="I1107" t="str">
            <v>23,R26</v>
          </cell>
          <cell r="J1107" t="str">
            <v>Zona Metropolitana de la Ciudad de Guadalajara</v>
          </cell>
        </row>
        <row r="1108">
          <cell r="I1108" t="str">
            <v>23,R27</v>
          </cell>
          <cell r="J1108" t="str">
            <v>Zona Metropolitana de la Ciudad de Monterrey</v>
          </cell>
        </row>
        <row r="1109">
          <cell r="I1109" t="str">
            <v>23,R28</v>
          </cell>
          <cell r="J1109" t="str">
            <v>Infraestructura para el Desarrollo</v>
          </cell>
        </row>
        <row r="1110">
          <cell r="I1110" t="str">
            <v>23,R29</v>
          </cell>
          <cell r="J1110" t="str">
            <v>Fondo de Hidrocarburos</v>
          </cell>
        </row>
        <row r="1111">
          <cell r="I1111" t="str">
            <v>23,R30</v>
          </cell>
          <cell r="J1111" t="str">
            <v>Creación de Plazas</v>
          </cell>
        </row>
        <row r="1112">
          <cell r="I1112" t="str">
            <v>23,R31</v>
          </cell>
          <cell r="J1112" t="str">
            <v>Regularizaciones contables y compensadas (Ingresos Excedentes)</v>
          </cell>
        </row>
        <row r="1113">
          <cell r="I1113" t="str">
            <v>23,R32</v>
          </cell>
          <cell r="J1113" t="str">
            <v>Reasignaciones Presupuestarias entre Dependencias y Entidades</v>
          </cell>
        </row>
        <row r="1114">
          <cell r="I1114" t="str">
            <v>23,R33</v>
          </cell>
          <cell r="J1114" t="str">
            <v>Mayores Ingresos Fiscales</v>
          </cell>
        </row>
        <row r="1115">
          <cell r="I1115" t="str">
            <v>23,R34</v>
          </cell>
          <cell r="J1115" t="str">
            <v>Restitución del Paquete Salarial</v>
          </cell>
        </row>
        <row r="1116">
          <cell r="I1116" t="str">
            <v>23,R35</v>
          </cell>
          <cell r="J1116" t="str">
            <v>Concentración de Plazas</v>
          </cell>
        </row>
        <row r="1117">
          <cell r="I1117" t="str">
            <v>23,R36</v>
          </cell>
          <cell r="J1117" t="str">
            <v>Previsión de Recursos de la Concentración de Plazas</v>
          </cell>
        </row>
        <row r="1118">
          <cell r="I1118" t="str">
            <v>23,R37</v>
          </cell>
          <cell r="J1118" t="str">
            <v>Traspasos de un ramo a otro ramo por servicios personales</v>
          </cell>
        </row>
        <row r="1119">
          <cell r="I1119" t="str">
            <v>23,R38</v>
          </cell>
          <cell r="J1119" t="str">
            <v>Programa de Separación Voluntaria y de Conclusión de la Prestación en Forma Definitiva</v>
          </cell>
        </row>
        <row r="1120">
          <cell r="I1120" t="str">
            <v>23,R39</v>
          </cell>
          <cell r="J1120" t="str">
            <v>Cancelación de plazas Programa de Separación Voluntaria y cancelación de plazas incorporadas a la Conclusión de la Prestación en Forma Definitiva de los Servidores Públicos</v>
          </cell>
        </row>
        <row r="1121">
          <cell r="I1121" t="str">
            <v>23,R40</v>
          </cell>
          <cell r="J1121" t="str">
            <v>Conclusión de la Prestación de Servicios en Forma Definitiva de los Servidores Públicos 2007</v>
          </cell>
        </row>
        <row r="1122">
          <cell r="I1122" t="str">
            <v>23,R41</v>
          </cell>
          <cell r="J1122" t="str">
            <v>Cancelación de plazas incorporadas al Programa de Conclusión de la Prestación de Servicios en Forma Definitiva de los Servidores Públicos 2007</v>
          </cell>
        </row>
        <row r="1123">
          <cell r="I1123" t="str">
            <v>23,R42</v>
          </cell>
          <cell r="J1123" t="str">
            <v>Conclusión de la Prestación de Servicios en Forma Definitiva de los Servidores Públicos 2008</v>
          </cell>
        </row>
        <row r="1124">
          <cell r="I1124" t="str">
            <v>23,R43</v>
          </cell>
          <cell r="J1124" t="str">
            <v>Cancelación de plazas incorporadas al Programa de Conclusión de la Prestación de Servicios en Forma Definitiva de los Servidores Públicos 2008</v>
          </cell>
        </row>
        <row r="1125">
          <cell r="I1125" t="str">
            <v>23,R44</v>
          </cell>
          <cell r="J1125" t="str">
            <v>Conclusión de la Prestación de Servicios en Forma Definitiva de los Servidores Públicos 2009</v>
          </cell>
        </row>
        <row r="1126">
          <cell r="I1126" t="str">
            <v>23,R45</v>
          </cell>
          <cell r="J1126" t="str">
            <v>Cancelación de plazas incorporadas al Programa de Conclusión de la Prestación de Servicios en Forma Definitiva de los Servidores Públicos 2009</v>
          </cell>
        </row>
        <row r="1127">
          <cell r="I1127" t="str">
            <v>23,R46</v>
          </cell>
          <cell r="J1127" t="str">
            <v>Programa Análogo de Conclusión 2005</v>
          </cell>
        </row>
        <row r="1128">
          <cell r="I1128" t="str">
            <v>23,R47</v>
          </cell>
          <cell r="J1128" t="str">
            <v>Banco de Plazas-Programa Análogo 2005</v>
          </cell>
        </row>
        <row r="1129">
          <cell r="I1129" t="str">
            <v>23,R48</v>
          </cell>
          <cell r="J1129" t="str">
            <v>Programa Análogo de Conclusión 2006</v>
          </cell>
        </row>
        <row r="1130">
          <cell r="I1130" t="str">
            <v>23,R49</v>
          </cell>
          <cell r="J1130" t="str">
            <v>Banco de Plazas-Programa Análogo 2006</v>
          </cell>
        </row>
        <row r="1131">
          <cell r="I1131" t="str">
            <v>23,R50</v>
          </cell>
          <cell r="J1131" t="str">
            <v>Programa Análogo de Conclusión 2007</v>
          </cell>
        </row>
        <row r="1132">
          <cell r="I1132" t="str">
            <v>23,R51</v>
          </cell>
          <cell r="J1132" t="str">
            <v>Banco de Plazas-Programa Análogo 2007</v>
          </cell>
        </row>
        <row r="1133">
          <cell r="I1133" t="str">
            <v>23,R52</v>
          </cell>
          <cell r="J1133" t="str">
            <v>Programa Análogo de Conclusión 2008</v>
          </cell>
        </row>
        <row r="1134">
          <cell r="I1134" t="str">
            <v>23,R53</v>
          </cell>
          <cell r="J1134" t="str">
            <v>Banco de Plazas-Programa Análogo 2008</v>
          </cell>
        </row>
        <row r="1135">
          <cell r="I1135" t="str">
            <v>23,R54</v>
          </cell>
          <cell r="J1135" t="str">
            <v>Programa Análogo de Conclusión 2009</v>
          </cell>
        </row>
        <row r="1136">
          <cell r="I1136" t="str">
            <v>23,R55</v>
          </cell>
          <cell r="J1136" t="str">
            <v>Banco de Plazas-Programa Análogo 2009</v>
          </cell>
        </row>
        <row r="1137">
          <cell r="I1137" t="str">
            <v>23,R56</v>
          </cell>
          <cell r="J1137" t="str">
            <v>Programa de Separación Voluntaria y Conclusión de la Prestación de Servicios en Forma Definitiva (Capítulo 3000, partidas 3418 y 4303 Impuesto Sobre Nómina)</v>
          </cell>
        </row>
        <row r="1138">
          <cell r="I1138" t="str">
            <v>23,R57</v>
          </cell>
          <cell r="J1138" t="str">
            <v>Conclusión de la Prestación en Forma Definitiva de los Servidores Públicos 2007 (Capítulo 3000, partidas 3418 y 4303 Impuesto Sobre Nómina)</v>
          </cell>
        </row>
        <row r="1139">
          <cell r="I1139" t="str">
            <v>23,R58</v>
          </cell>
          <cell r="J1139" t="str">
            <v>Conclusión de la Prestación en Forma Definitiva de los Servidores Públicos 2008 (Capítulo 3000, partidas 3418 y 4303 Impuesto Sobre Nómina)</v>
          </cell>
        </row>
        <row r="1140">
          <cell r="I1140" t="str">
            <v>23,R59</v>
          </cell>
          <cell r="J1140" t="str">
            <v>Conclusión de la Prestación en Forma Definitiva de los Servidores Públicos 2009 (Capítulo 3000, partidas 3418 y 4303 Impuesto Sobre Nómina)</v>
          </cell>
        </row>
        <row r="1141">
          <cell r="I1141" t="str">
            <v>23,R60</v>
          </cell>
          <cell r="J1141" t="str">
            <v>Programa Análogo de la Conclusión 2005(Capítulo 3000, partidas 3418 y 4303 Impuesto Sobre Nómina)</v>
          </cell>
        </row>
        <row r="1142">
          <cell r="I1142" t="str">
            <v>23,R61</v>
          </cell>
          <cell r="J1142" t="str">
            <v>Programa Análogo de la Conclusión 2006(Capítulo 3000, partidas 3418 y 4303 Impuesto Sobre Nómina)</v>
          </cell>
        </row>
        <row r="1143">
          <cell r="I1143" t="str">
            <v>23,R62</v>
          </cell>
          <cell r="J1143" t="str">
            <v>Programa Análogo de la Conclusión 2007(Capítulo 3000, partidas 3418 y 4303 Impuesto Sobre Nómina)</v>
          </cell>
        </row>
        <row r="1144">
          <cell r="I1144" t="str">
            <v>23,R63</v>
          </cell>
          <cell r="J1144" t="str">
            <v>Programa Análogo de la Conclusión 2008(Capítulo 3000, partidas 3418 y 4303 Impuesto Sobre Nómina)</v>
          </cell>
        </row>
        <row r="1145">
          <cell r="I1145" t="str">
            <v>23,R64</v>
          </cell>
          <cell r="J1145" t="str">
            <v>Programa Análogo de la Conclusión 2009(Capítulo 3000, partidas 3418 y 4303 Impuesto Sobre Nómina)</v>
          </cell>
        </row>
        <row r="1146">
          <cell r="I1146" t="str">
            <v>23,R65</v>
          </cell>
          <cell r="J1146" t="str">
            <v>Medidas de Racionalidad y Ahorro Congelamiento de Plazas.</v>
          </cell>
        </row>
        <row r="1147">
          <cell r="I1147" t="str">
            <v>23,R66</v>
          </cell>
          <cell r="J1147" t="str">
            <v>Fideicomiso Fondo para la Conclusión de la Relación Laboral</v>
          </cell>
        </row>
        <row r="1148">
          <cell r="I1148" t="str">
            <v>23,R67</v>
          </cell>
          <cell r="J1148" t="str">
            <v>Medidas Supervenientes</v>
          </cell>
        </row>
        <row r="1149">
          <cell r="I1149" t="str">
            <v>23,R68</v>
          </cell>
          <cell r="J1149" t="str">
            <v>Seguro de vida de las Dependencias y Entidades de la APF</v>
          </cell>
        </row>
        <row r="1150">
          <cell r="I1150" t="str">
            <v>23,R69</v>
          </cell>
          <cell r="J1150" t="str">
            <v>Programa de Mediano Plazo (Servicios Personales)</v>
          </cell>
        </row>
        <row r="1151">
          <cell r="I1151" t="str">
            <v>23,R70</v>
          </cell>
          <cell r="J1151" t="str">
            <v>Programa de Mediano Plazo (Otros Capítulos de Gasto)</v>
          </cell>
        </row>
        <row r="1152">
          <cell r="I1152" t="str">
            <v>23,R71</v>
          </cell>
          <cell r="J1152" t="str">
            <v>Derecho sobre Extracción de Hidrocarburos. Artículo 257 Bis de la Ley Federal de Derechos</v>
          </cell>
        </row>
        <row r="1153">
          <cell r="I1153" t="str">
            <v>23,R72</v>
          </cell>
          <cell r="J1153" t="str">
            <v>Medidas de Racionalidad y Ahorro Servicios Personales</v>
          </cell>
        </row>
        <row r="1154">
          <cell r="I1154" t="str">
            <v>23,R73</v>
          </cell>
          <cell r="J1154" t="str">
            <v>Medidas de Racionalidad y Ahorro Gastos de Operación</v>
          </cell>
        </row>
        <row r="1155">
          <cell r="I1155" t="str">
            <v>23,R74</v>
          </cell>
          <cell r="J1155" t="str">
            <v>Seguro Colectivo de Retiro</v>
          </cell>
        </row>
        <row r="1156">
          <cell r="I1156" t="str">
            <v>23,R75</v>
          </cell>
          <cell r="J1156" t="str">
            <v>Regularizaciones contables y compensadas (ingresos Excedentes) Fin Específico</v>
          </cell>
        </row>
        <row r="1157">
          <cell r="I1157" t="str">
            <v>23,R76</v>
          </cell>
          <cell r="J1157" t="str">
            <v>Reasignaciones Presupuestarias por Subejercicios (otros capítulos de gasto)</v>
          </cell>
        </row>
        <row r="1158">
          <cell r="I1158" t="str">
            <v>23,R77</v>
          </cell>
          <cell r="J1158" t="str">
            <v>Reasignaciones Presupuestarias por Subejercicios (Servicios Personales)</v>
          </cell>
        </row>
        <row r="1159">
          <cell r="I1159" t="str">
            <v>23,R78</v>
          </cell>
          <cell r="J1159" t="str">
            <v>Derecho sobre extracción de hidrocarburos</v>
          </cell>
        </row>
        <row r="1160">
          <cell r="I1160" t="str">
            <v>23,R79</v>
          </cell>
          <cell r="J1160" t="str">
            <v>Previsiones salariales (R02)</v>
          </cell>
        </row>
        <row r="1161">
          <cell r="I1161" t="str">
            <v>23,R80</v>
          </cell>
          <cell r="J1161" t="str">
            <v>Previsiones salariales (R04)</v>
          </cell>
        </row>
        <row r="1162">
          <cell r="I1162" t="str">
            <v>23,R81</v>
          </cell>
          <cell r="J1162" t="str">
            <v>Previsiones salariales (R05)</v>
          </cell>
        </row>
        <row r="1163">
          <cell r="I1163" t="str">
            <v>23,R82</v>
          </cell>
          <cell r="J1163" t="str">
            <v>Previsiones salariales (R06 SC)</v>
          </cell>
        </row>
        <row r="1164">
          <cell r="I1164" t="str">
            <v>23,R83</v>
          </cell>
          <cell r="J1164" t="str">
            <v>Previsiones salariales (R06 SNC)</v>
          </cell>
        </row>
        <row r="1165">
          <cell r="I1165" t="str">
            <v>23,R84</v>
          </cell>
          <cell r="J1165" t="str">
            <v>Previsiones salariales (R07)</v>
          </cell>
        </row>
        <row r="1166">
          <cell r="I1166" t="str">
            <v>23,R85</v>
          </cell>
          <cell r="J1166" t="str">
            <v>Previsiones salariales (R08)</v>
          </cell>
        </row>
        <row r="1167">
          <cell r="I1167" t="str">
            <v>23,R86</v>
          </cell>
          <cell r="J1167" t="str">
            <v>Previsiones salariales (R09)</v>
          </cell>
        </row>
        <row r="1168">
          <cell r="I1168" t="str">
            <v>23,R87</v>
          </cell>
          <cell r="J1168" t="str">
            <v>Previsiones salariales (R10)</v>
          </cell>
        </row>
        <row r="1169">
          <cell r="I1169" t="str">
            <v>23,R88</v>
          </cell>
          <cell r="J1169" t="str">
            <v>Previsiones salariales (R11)</v>
          </cell>
        </row>
        <row r="1170">
          <cell r="I1170" t="str">
            <v>23,R89</v>
          </cell>
          <cell r="J1170" t="str">
            <v>Previsiones salariales (R12)</v>
          </cell>
        </row>
        <row r="1171">
          <cell r="I1171" t="str">
            <v>23,R90</v>
          </cell>
          <cell r="J1171" t="str">
            <v>Previsiones salariales (R13)</v>
          </cell>
        </row>
        <row r="1172">
          <cell r="I1172" t="str">
            <v>23,R91</v>
          </cell>
          <cell r="J1172" t="str">
            <v>Previsiones salariales (R14)</v>
          </cell>
        </row>
        <row r="1173">
          <cell r="I1173" t="str">
            <v>23,R92</v>
          </cell>
          <cell r="J1173" t="str">
            <v>Previsiones salariales (R15)</v>
          </cell>
        </row>
        <row r="1174">
          <cell r="I1174" t="str">
            <v>23,R93</v>
          </cell>
          <cell r="J1174" t="str">
            <v>Previsiones salariales (R16)</v>
          </cell>
        </row>
        <row r="1175">
          <cell r="I1175" t="str">
            <v>23,R94</v>
          </cell>
          <cell r="J1175" t="str">
            <v>Previsiones salariales (R17)</v>
          </cell>
        </row>
        <row r="1176">
          <cell r="I1176" t="str">
            <v>23,R95</v>
          </cell>
          <cell r="J1176" t="str">
            <v>Previsiones salariales (R18)</v>
          </cell>
        </row>
        <row r="1177">
          <cell r="I1177" t="str">
            <v>23,R96</v>
          </cell>
          <cell r="J1177" t="str">
            <v>Previsiones salariales (R20)</v>
          </cell>
        </row>
        <row r="1178">
          <cell r="I1178" t="str">
            <v>23,R97</v>
          </cell>
          <cell r="J1178" t="str">
            <v>Previsiones salariales (R21)</v>
          </cell>
        </row>
        <row r="1179">
          <cell r="I1179" t="str">
            <v>23,R98</v>
          </cell>
          <cell r="J1179" t="str">
            <v>Previsiones salariales (R27)</v>
          </cell>
        </row>
        <row r="1180">
          <cell r="I1180" t="str">
            <v>23,R99</v>
          </cell>
          <cell r="J1180" t="str">
            <v>Previsiones salariales (R31)</v>
          </cell>
        </row>
        <row r="1181">
          <cell r="I1181" t="str">
            <v>23,R100</v>
          </cell>
          <cell r="J1181" t="str">
            <v>Previsiones salariales (R32)</v>
          </cell>
        </row>
        <row r="1182">
          <cell r="I1182" t="str">
            <v>23,R101</v>
          </cell>
          <cell r="J1182" t="str">
            <v>Previsiones salariales (R36)</v>
          </cell>
        </row>
        <row r="1183">
          <cell r="I1183" t="str">
            <v>23,R102</v>
          </cell>
          <cell r="J1183" t="str">
            <v>Previsiones salariales (R37)</v>
          </cell>
        </row>
        <row r="1184">
          <cell r="I1184" t="str">
            <v>23,R103</v>
          </cell>
          <cell r="J1184" t="str">
            <v>Previsiones salariales (R38)</v>
          </cell>
        </row>
        <row r="1185">
          <cell r="I1185" t="str">
            <v>23,N1</v>
          </cell>
          <cell r="J1185" t="str">
            <v>Fondo de Desastres Naturales (FONDEN)</v>
          </cell>
        </row>
        <row r="1186">
          <cell r="I1186" t="str">
            <v>23,N2</v>
          </cell>
          <cell r="J1186" t="str">
            <v>Fondo de Prevención de Desastres Naturales (FOPREDEN)</v>
          </cell>
        </row>
        <row r="1187">
          <cell r="I1187" t="str">
            <v>23,Y1</v>
          </cell>
          <cell r="J1187" t="str">
            <v>Derecho sobre hidrocarburos para los fondos de estabilización</v>
          </cell>
        </row>
        <row r="1188">
          <cell r="I1188" t="str">
            <v>23,Z1</v>
          </cell>
          <cell r="J1188" t="str">
            <v>Fondo de Apoyo para la Reestructura de Pensiones (FARP)</v>
          </cell>
        </row>
        <row r="1189">
          <cell r="I1189" t="str">
            <v>23,Y2</v>
          </cell>
          <cell r="J1189" t="str">
            <v>Derecho extraordinario sobre exportación de crudo para los fondos de estabilización</v>
          </cell>
        </row>
        <row r="1190">
          <cell r="I1190" t="str">
            <v>23,Y3</v>
          </cell>
          <cell r="J1190" t="str">
            <v>Fideicomiso Fondo de Estabilización de los Ingresos Petroleros</v>
          </cell>
        </row>
        <row r="1191">
          <cell r="I1191" t="str">
            <v>24,D1</v>
          </cell>
          <cell r="J1191" t="str">
            <v>Valores gubernamentales</v>
          </cell>
        </row>
        <row r="1192">
          <cell r="I1192" t="str">
            <v>24,D2</v>
          </cell>
          <cell r="J1192" t="str">
            <v>Fondo de ahorro SAR</v>
          </cell>
        </row>
        <row r="1193">
          <cell r="I1193" t="str">
            <v>24,D3</v>
          </cell>
          <cell r="J1193" t="str">
            <v>Pensión ISSSTE</v>
          </cell>
        </row>
        <row r="1194">
          <cell r="I1194" t="str">
            <v>24,D4</v>
          </cell>
          <cell r="J1194" t="str">
            <v>Otros financiamientos</v>
          </cell>
        </row>
        <row r="1195">
          <cell r="I1195" t="str">
            <v>24,D5</v>
          </cell>
          <cell r="J1195" t="str">
            <v>Bonos</v>
          </cell>
        </row>
        <row r="1196">
          <cell r="I1196" t="str">
            <v>24,D6</v>
          </cell>
          <cell r="J1196" t="str">
            <v>Banca comercial</v>
          </cell>
        </row>
        <row r="1197">
          <cell r="I1197" t="str">
            <v>24,D7</v>
          </cell>
          <cell r="J1197" t="str">
            <v>Coberturas</v>
          </cell>
        </row>
        <row r="1198">
          <cell r="I1198" t="str">
            <v>24,D8</v>
          </cell>
          <cell r="J1198" t="str">
            <v>Bilaterales</v>
          </cell>
        </row>
        <row r="1199">
          <cell r="I1199" t="str">
            <v>24,D9</v>
          </cell>
          <cell r="J1199" t="str">
            <v>Organismos financieros internacionales</v>
          </cell>
        </row>
        <row r="1200">
          <cell r="I1200" t="str">
            <v>25,U1</v>
          </cell>
          <cell r="J1200" t="str">
            <v>Becas para la población atendida por el sector educativo</v>
          </cell>
        </row>
        <row r="1201">
          <cell r="I1201" t="str">
            <v>25,U2</v>
          </cell>
          <cell r="J1201" t="str">
            <v>Programa de becas en educación primaria y secundaria para hijos de trabajadores del Sector Educación en el D.F.</v>
          </cell>
        </row>
        <row r="1202">
          <cell r="I1202" t="str">
            <v>25,E1</v>
          </cell>
          <cell r="J1202" t="str">
            <v>Servicios de educación básica y normal en el D.F.</v>
          </cell>
        </row>
        <row r="1203">
          <cell r="I1203" t="str">
            <v>25,E2</v>
          </cell>
          <cell r="J1203" t="str">
            <v>Aportaciones para el Programa Escuelas de Calidad</v>
          </cell>
        </row>
        <row r="1204">
          <cell r="I1204" t="str">
            <v>25,E3</v>
          </cell>
          <cell r="J1204" t="str">
            <v>Prestación de servicios de educación básica en el D.F.</v>
          </cell>
        </row>
        <row r="1205">
          <cell r="I1205" t="str">
            <v>25,E4</v>
          </cell>
          <cell r="J1205" t="str">
            <v>Prestación de servicios de educación normal en el D.F.</v>
          </cell>
        </row>
        <row r="1206">
          <cell r="I1206" t="str">
            <v>25,K9</v>
          </cell>
          <cell r="J1206" t="str">
            <v>Proyectos de infraestructura social de educación</v>
          </cell>
        </row>
        <row r="1207">
          <cell r="I1207" t="str">
            <v>25,O1</v>
          </cell>
          <cell r="J1207" t="str">
            <v>Actividades de apoyo a la función pública y buen gobierno</v>
          </cell>
        </row>
        <row r="1208">
          <cell r="I1208" t="str">
            <v>25,M1</v>
          </cell>
          <cell r="J1208" t="str">
            <v>Actividades de apoyo administrativo</v>
          </cell>
        </row>
        <row r="1209">
          <cell r="I1209" t="str">
            <v>25,O99</v>
          </cell>
          <cell r="J1209" t="str">
            <v>Operación del Servicio Profesional de Carrera en la Administración Pública Federal Centralizada</v>
          </cell>
        </row>
        <row r="1210">
          <cell r="I1210" t="str">
            <v>25,I1</v>
          </cell>
          <cell r="J1210" t="str">
            <v>Previsiones salariales y económicas de la Administración Federal de Servicios Educativos en el Distrito Federal</v>
          </cell>
        </row>
        <row r="1211">
          <cell r="I1211" t="str">
            <v>25,I2</v>
          </cell>
          <cell r="J1211" t="str">
            <v>Previsiones salariales y económicas del Fondo de Aportaciones para la Educación Básica y Normal</v>
          </cell>
        </row>
        <row r="1212">
          <cell r="I1212" t="str">
            <v>25,I3</v>
          </cell>
          <cell r="J1212" t="str">
            <v>Previsiones salariales y económicas del Fondo de Aportaciones para la Educación Tecnológica y de Adultos</v>
          </cell>
        </row>
        <row r="1213">
          <cell r="I1213" t="str">
            <v>25,I4</v>
          </cell>
          <cell r="J1213" t="str">
            <v>Asignaciones pendientes de distribución de los Fondos Educativos</v>
          </cell>
        </row>
        <row r="1214">
          <cell r="I1214" t="str">
            <v>27,K24</v>
          </cell>
          <cell r="J1214" t="str">
            <v>Otros proyectos de infraestructura gubernamental</v>
          </cell>
        </row>
        <row r="1215">
          <cell r="I1215" t="str">
            <v>27,K27</v>
          </cell>
          <cell r="J1215" t="str">
            <v>Mantenimiento de infraestructura</v>
          </cell>
        </row>
        <row r="1216">
          <cell r="I1216" t="str">
            <v>27,M1</v>
          </cell>
          <cell r="J1216" t="str">
            <v>Actividades de apoyo administrativo</v>
          </cell>
        </row>
        <row r="1217">
          <cell r="I1217" t="str">
            <v>27,O1</v>
          </cell>
          <cell r="J1217" t="str">
            <v>Actividades de apoyo a la función pública y buen gobierno</v>
          </cell>
        </row>
        <row r="1218">
          <cell r="I1218" t="str">
            <v>27,O2</v>
          </cell>
          <cell r="J1218" t="str">
            <v>Ampliación de la cobertura, impacto y efecto preventivo de la fiscalización a la gestión pública</v>
          </cell>
        </row>
        <row r="1219">
          <cell r="I1219" t="str">
            <v>27,O3</v>
          </cell>
          <cell r="J1219" t="str">
            <v>Integración de las estructuras profesionales del gobierno</v>
          </cell>
        </row>
        <row r="1220">
          <cell r="I1220" t="str">
            <v>27,O4</v>
          </cell>
          <cell r="J1220" t="str">
            <v>Aumento en la eficacia de las políticas de transparencia y de los mecanismos de acceso a la información pública de calidad</v>
          </cell>
        </row>
        <row r="1221">
          <cell r="I1221" t="str">
            <v>27,O5</v>
          </cell>
          <cell r="J1221" t="str">
            <v>Mejora de la gestión y regulación de los procesos, trámites y servicios de la Administración Pública Federal</v>
          </cell>
        </row>
        <row r="1222">
          <cell r="I1222" t="str">
            <v>27,O6</v>
          </cell>
          <cell r="J1222" t="str">
            <v>Inhibición y sanción de las prácticas de corrupción</v>
          </cell>
        </row>
        <row r="1223">
          <cell r="I1223" t="str">
            <v>27,O7</v>
          </cell>
          <cell r="J1223" t="str">
            <v>Optimización en el uso, control y aprovechamiento de los inmuebles federales, así como la valuación de bienes nacionales</v>
          </cell>
        </row>
        <row r="1224">
          <cell r="I1224" t="str">
            <v>27,O8</v>
          </cell>
          <cell r="J1224" t="str">
            <v>Promoción de la cultura de la legalidad y el aprecio por la rendición de cuentas</v>
          </cell>
        </row>
        <row r="1225">
          <cell r="I1225" t="str">
            <v>27,O99</v>
          </cell>
          <cell r="J1225" t="str">
            <v>Operación del Servicio Profesional de Carrera en la Administración Pública Federal Centralizada</v>
          </cell>
        </row>
        <row r="1226">
          <cell r="I1226" t="str">
            <v>28,C1</v>
          </cell>
          <cell r="J1226" t="str">
            <v>Fondo General de Participaciones</v>
          </cell>
        </row>
        <row r="1227">
          <cell r="I1227" t="str">
            <v>28,C2</v>
          </cell>
          <cell r="J1227" t="str">
            <v>Fondo de Fomento Municipal</v>
          </cell>
        </row>
        <row r="1228">
          <cell r="I1228" t="str">
            <v>28,C3</v>
          </cell>
          <cell r="J1228" t="str">
            <v>Otros conceptos participables e incentivos económicos</v>
          </cell>
        </row>
        <row r="1229">
          <cell r="I1229" t="str">
            <v>28,C4</v>
          </cell>
          <cell r="J1229" t="str">
            <v>Fondo de Compensación para el Estado de Aguascalientes</v>
          </cell>
        </row>
        <row r="1230">
          <cell r="I1230" t="str">
            <v>28,C5</v>
          </cell>
          <cell r="J1230" t="str">
            <v>Fondo de Compensación para el Estado de Baja California</v>
          </cell>
        </row>
        <row r="1231">
          <cell r="I1231" t="str">
            <v>28,C6</v>
          </cell>
          <cell r="J1231" t="str">
            <v>Fondo de Compensación para el Estado de Baja California Sur</v>
          </cell>
        </row>
        <row r="1232">
          <cell r="I1232" t="str">
            <v>28,C7</v>
          </cell>
          <cell r="J1232" t="str">
            <v>Fondo de Compensación para el Estado de Campeche</v>
          </cell>
        </row>
        <row r="1233">
          <cell r="I1233" t="str">
            <v>28,C8</v>
          </cell>
          <cell r="J1233" t="str">
            <v>Fondo de Compensación para el Estado de Coahuila</v>
          </cell>
        </row>
        <row r="1234">
          <cell r="I1234" t="str">
            <v>28,C9</v>
          </cell>
          <cell r="J1234" t="str">
            <v>Fondo de Compensación para el Estado de Colima</v>
          </cell>
        </row>
        <row r="1235">
          <cell r="I1235" t="str">
            <v>28,C10</v>
          </cell>
          <cell r="J1235" t="str">
            <v>Fondo de Compensación para el Estado de Chiapas</v>
          </cell>
        </row>
        <row r="1236">
          <cell r="I1236" t="str">
            <v>28,C11</v>
          </cell>
          <cell r="J1236" t="str">
            <v>Fondo de Compensación para el Estado de Chihuahua</v>
          </cell>
        </row>
        <row r="1237">
          <cell r="I1237" t="str">
            <v>28,C12</v>
          </cell>
          <cell r="J1237" t="str">
            <v>Fondo de Compensación para el Gobierno del Distrito Federal</v>
          </cell>
        </row>
        <row r="1238">
          <cell r="I1238" t="str">
            <v>28,C13</v>
          </cell>
          <cell r="J1238" t="str">
            <v>Fondo de Compensación para el Estado de Durango</v>
          </cell>
        </row>
        <row r="1239">
          <cell r="I1239" t="str">
            <v>28,C14</v>
          </cell>
          <cell r="J1239" t="str">
            <v>Fondo de Compensación para el Estado de Guanajuato</v>
          </cell>
        </row>
        <row r="1240">
          <cell r="I1240" t="str">
            <v>28,C15</v>
          </cell>
          <cell r="J1240" t="str">
            <v>Fondo de Compensación para el Estado de Guerrero</v>
          </cell>
        </row>
        <row r="1241">
          <cell r="I1241" t="str">
            <v>28,C16</v>
          </cell>
          <cell r="J1241" t="str">
            <v>Fondo de Compensación para el Estado de Hidalgo</v>
          </cell>
        </row>
        <row r="1242">
          <cell r="I1242" t="str">
            <v>28,C17</v>
          </cell>
          <cell r="J1242" t="str">
            <v>Fondo de Compensación para el Estado de Jalisco</v>
          </cell>
        </row>
        <row r="1243">
          <cell r="I1243" t="str">
            <v>28,C18</v>
          </cell>
          <cell r="J1243" t="str">
            <v>Fondo de Compensación para el Estado de México</v>
          </cell>
        </row>
        <row r="1244">
          <cell r="I1244" t="str">
            <v>28,C19</v>
          </cell>
          <cell r="J1244" t="str">
            <v>Fondo de Compensación para el Estado de Michoacán</v>
          </cell>
        </row>
        <row r="1245">
          <cell r="I1245" t="str">
            <v>28,C20</v>
          </cell>
          <cell r="J1245" t="str">
            <v>Fondo de Compensación para el Estado de Morelos</v>
          </cell>
        </row>
        <row r="1246">
          <cell r="I1246" t="str">
            <v>28,C21</v>
          </cell>
          <cell r="J1246" t="str">
            <v>Fondo de Compensación para el Estado de Nayarit</v>
          </cell>
        </row>
        <row r="1247">
          <cell r="I1247" t="str">
            <v>28,C22</v>
          </cell>
          <cell r="J1247" t="str">
            <v>Fondo de Compensación para el Estado de Nuevo León</v>
          </cell>
        </row>
        <row r="1248">
          <cell r="I1248" t="str">
            <v>28,C23</v>
          </cell>
          <cell r="J1248" t="str">
            <v>Fondo de Compensación para el Estado de Oaxaca</v>
          </cell>
        </row>
        <row r="1249">
          <cell r="I1249" t="str">
            <v>28,C24</v>
          </cell>
          <cell r="J1249" t="str">
            <v>Fondo de Compensación para el Estado de Puebla</v>
          </cell>
        </row>
        <row r="1250">
          <cell r="I1250" t="str">
            <v>28,C25</v>
          </cell>
          <cell r="J1250" t="str">
            <v>Fondo de Compensación para el Estado de Querétaro</v>
          </cell>
        </row>
        <row r="1251">
          <cell r="I1251" t="str">
            <v>28,C26</v>
          </cell>
          <cell r="J1251" t="str">
            <v>Fondo de Compensación para el Estado de Quintana Roo</v>
          </cell>
        </row>
        <row r="1252">
          <cell r="I1252" t="str">
            <v>28,C27</v>
          </cell>
          <cell r="J1252" t="str">
            <v>Fondo de Compensación para el Estado de San Luis Potosí</v>
          </cell>
        </row>
        <row r="1253">
          <cell r="I1253" t="str">
            <v>28,C28</v>
          </cell>
          <cell r="J1253" t="str">
            <v>Fondo de Compensación para el Estado de Sinaloa</v>
          </cell>
        </row>
        <row r="1254">
          <cell r="I1254" t="str">
            <v>28,C29</v>
          </cell>
          <cell r="J1254" t="str">
            <v>Fondo de Compensación para el Estado de Sonora</v>
          </cell>
        </row>
        <row r="1255">
          <cell r="I1255" t="str">
            <v>28,C30</v>
          </cell>
          <cell r="J1255" t="str">
            <v>Fondo de Compensación para el Estado de Tabasco</v>
          </cell>
        </row>
        <row r="1256">
          <cell r="I1256" t="str">
            <v>28,C31</v>
          </cell>
          <cell r="J1256" t="str">
            <v>Fondo de Compensación para el Estado de Tamaulipas</v>
          </cell>
        </row>
        <row r="1257">
          <cell r="I1257" t="str">
            <v>28,C32</v>
          </cell>
          <cell r="J1257" t="str">
            <v>Fondo de Compensación para el Estado de Tlaxcala</v>
          </cell>
        </row>
        <row r="1258">
          <cell r="I1258" t="str">
            <v>28,C33</v>
          </cell>
          <cell r="J1258" t="str">
            <v>Fondo de Compensación para el Estado de Veracruz</v>
          </cell>
        </row>
        <row r="1259">
          <cell r="I1259" t="str">
            <v>28,C34</v>
          </cell>
          <cell r="J1259" t="str">
            <v>Fondo de Compensación para el Estado de Yucatán</v>
          </cell>
        </row>
        <row r="1260">
          <cell r="I1260" t="str">
            <v>28,C35</v>
          </cell>
          <cell r="J1260" t="str">
            <v>Fondo de Compensación para el Estado de Zacatecas</v>
          </cell>
        </row>
        <row r="1261">
          <cell r="I1261" t="str">
            <v>30,H1</v>
          </cell>
          <cell r="J1261" t="str">
            <v>Adeudos de Ejercicios Fiscales Anteriores (ADEFAS)</v>
          </cell>
        </row>
        <row r="1262">
          <cell r="I1262" t="str">
            <v>31,E1</v>
          </cell>
          <cell r="J1262" t="str">
            <v>Resolución de asuntos relativos a conflictos y controversias por la posesión y usufructo de la tierra</v>
          </cell>
        </row>
        <row r="1263">
          <cell r="I1263" t="str">
            <v>31,E2</v>
          </cell>
          <cell r="J1263" t="str">
            <v>Resolución de juicios agrarios dotatorios de tierras y los recursos de revisión</v>
          </cell>
        </row>
        <row r="1264">
          <cell r="I1264" t="str">
            <v>31,K25</v>
          </cell>
          <cell r="J1264" t="str">
            <v>Proyectos de inmuebles (oficinas administrativas)</v>
          </cell>
        </row>
        <row r="1265">
          <cell r="I1265" t="str">
            <v>31,M1</v>
          </cell>
          <cell r="J1265" t="str">
            <v>Actividades de apoyo administrativo</v>
          </cell>
        </row>
        <row r="1266">
          <cell r="I1266" t="str">
            <v>31,O1</v>
          </cell>
          <cell r="J1266" t="str">
            <v>Actividades de apoyo a la función pública y buen gobierno</v>
          </cell>
        </row>
        <row r="1267">
          <cell r="I1267" t="str">
            <v>32,E1</v>
          </cell>
          <cell r="J1267" t="str">
            <v>Impartición de Justicia Fiscal y Administrativa</v>
          </cell>
        </row>
        <row r="1268">
          <cell r="I1268" t="str">
            <v>32,K25</v>
          </cell>
          <cell r="J1268" t="str">
            <v>Proyectos de inmuebles (oficinas administrativas)</v>
          </cell>
        </row>
        <row r="1269">
          <cell r="I1269" t="str">
            <v>32,M1</v>
          </cell>
          <cell r="J1269" t="str">
            <v>Actividades de apoyo administrativo</v>
          </cell>
        </row>
        <row r="1270">
          <cell r="I1270" t="str">
            <v>33,I1</v>
          </cell>
          <cell r="J1270" t="str">
            <v>Aguascalientes</v>
          </cell>
        </row>
        <row r="1271">
          <cell r="I1271" t="str">
            <v>33,I2</v>
          </cell>
          <cell r="J1271" t="str">
            <v>Baja California</v>
          </cell>
        </row>
        <row r="1272">
          <cell r="I1272" t="str">
            <v>33,I3</v>
          </cell>
          <cell r="J1272" t="str">
            <v>Baja California Sur</v>
          </cell>
        </row>
        <row r="1273">
          <cell r="I1273" t="str">
            <v>33,I4</v>
          </cell>
          <cell r="J1273" t="str">
            <v>Campeche</v>
          </cell>
        </row>
        <row r="1274">
          <cell r="I1274" t="str">
            <v>33,I5</v>
          </cell>
          <cell r="J1274" t="str">
            <v>Coahuila</v>
          </cell>
        </row>
        <row r="1275">
          <cell r="I1275" t="str">
            <v>33,I6</v>
          </cell>
          <cell r="J1275" t="str">
            <v>Colima</v>
          </cell>
        </row>
        <row r="1276">
          <cell r="I1276" t="str">
            <v>33,I7</v>
          </cell>
          <cell r="J1276" t="str">
            <v>Chiapas</v>
          </cell>
        </row>
        <row r="1277">
          <cell r="I1277" t="str">
            <v>33,I8</v>
          </cell>
          <cell r="J1277" t="str">
            <v>Chihuahua</v>
          </cell>
        </row>
        <row r="1278">
          <cell r="I1278" t="str">
            <v>33,I9</v>
          </cell>
          <cell r="J1278" t="str">
            <v>Distrito Federal</v>
          </cell>
        </row>
        <row r="1279">
          <cell r="I1279" t="str">
            <v>33,I10</v>
          </cell>
          <cell r="J1279" t="str">
            <v>Durango</v>
          </cell>
        </row>
        <row r="1280">
          <cell r="I1280" t="str">
            <v>33,I11</v>
          </cell>
          <cell r="J1280" t="str">
            <v>Guanajuato</v>
          </cell>
        </row>
        <row r="1281">
          <cell r="I1281" t="str">
            <v>33,I12</v>
          </cell>
          <cell r="J1281" t="str">
            <v>Guerrero</v>
          </cell>
        </row>
        <row r="1282">
          <cell r="I1282" t="str">
            <v>33,I13</v>
          </cell>
          <cell r="J1282" t="str">
            <v>Hidalgo</v>
          </cell>
        </row>
        <row r="1283">
          <cell r="I1283" t="str">
            <v>33,I14</v>
          </cell>
          <cell r="J1283" t="str">
            <v>Jalisco</v>
          </cell>
        </row>
        <row r="1284">
          <cell r="I1284" t="str">
            <v>33,I15</v>
          </cell>
          <cell r="J1284" t="str">
            <v>México</v>
          </cell>
        </row>
        <row r="1285">
          <cell r="I1285" t="str">
            <v>33,I16</v>
          </cell>
          <cell r="J1285" t="str">
            <v>Michoacán</v>
          </cell>
        </row>
        <row r="1286">
          <cell r="I1286" t="str">
            <v>33,I17</v>
          </cell>
          <cell r="J1286" t="str">
            <v>Morelos</v>
          </cell>
        </row>
        <row r="1287">
          <cell r="I1287" t="str">
            <v>33,I18</v>
          </cell>
          <cell r="J1287" t="str">
            <v>Nayarit</v>
          </cell>
        </row>
        <row r="1288">
          <cell r="I1288" t="str">
            <v>33,I19</v>
          </cell>
          <cell r="J1288" t="str">
            <v>Nuevo León</v>
          </cell>
        </row>
        <row r="1289">
          <cell r="I1289" t="str">
            <v>33,I20</v>
          </cell>
          <cell r="J1289" t="str">
            <v>Oaxaca</v>
          </cell>
        </row>
        <row r="1290">
          <cell r="I1290" t="str">
            <v>33,I21</v>
          </cell>
          <cell r="J1290" t="str">
            <v>Puebla</v>
          </cell>
        </row>
        <row r="1291">
          <cell r="I1291" t="str">
            <v>33,I22</v>
          </cell>
          <cell r="J1291" t="str">
            <v>Querétaro</v>
          </cell>
        </row>
        <row r="1292">
          <cell r="I1292" t="str">
            <v>33,I23</v>
          </cell>
          <cell r="J1292" t="str">
            <v>Quintana Roo</v>
          </cell>
        </row>
        <row r="1293">
          <cell r="I1293" t="str">
            <v>33,I24</v>
          </cell>
          <cell r="J1293" t="str">
            <v>San Luis Potosí</v>
          </cell>
        </row>
        <row r="1294">
          <cell r="I1294" t="str">
            <v>33,I25</v>
          </cell>
          <cell r="J1294" t="str">
            <v>Sinaloa</v>
          </cell>
        </row>
        <row r="1295">
          <cell r="I1295" t="str">
            <v>33,I26</v>
          </cell>
          <cell r="J1295" t="str">
            <v>Sonora</v>
          </cell>
        </row>
        <row r="1296">
          <cell r="I1296" t="str">
            <v>33,I27</v>
          </cell>
          <cell r="J1296" t="str">
            <v>Tabasco</v>
          </cell>
        </row>
        <row r="1297">
          <cell r="I1297" t="str">
            <v>33,I28</v>
          </cell>
          <cell r="J1297" t="str">
            <v>Tamaulipas</v>
          </cell>
        </row>
        <row r="1298">
          <cell r="I1298" t="str">
            <v>33,I29</v>
          </cell>
          <cell r="J1298" t="str">
            <v>Tlaxcala</v>
          </cell>
        </row>
        <row r="1299">
          <cell r="I1299" t="str">
            <v>33,I30</v>
          </cell>
          <cell r="J1299" t="str">
            <v>Veracruz</v>
          </cell>
        </row>
        <row r="1300">
          <cell r="I1300" t="str">
            <v>33,I31</v>
          </cell>
          <cell r="J1300" t="str">
            <v>Yucatán</v>
          </cell>
        </row>
        <row r="1301">
          <cell r="I1301" t="str">
            <v>33,I32</v>
          </cell>
          <cell r="J1301" t="str">
            <v>Zacatecas</v>
          </cell>
        </row>
        <row r="1302">
          <cell r="I1302" t="str">
            <v>33,I34</v>
          </cell>
          <cell r="J1302" t="str">
            <v>No distribuible geográficamente</v>
          </cell>
        </row>
        <row r="1303">
          <cell r="I1303" t="str">
            <v>33,I101</v>
          </cell>
          <cell r="J1303" t="str">
            <v>FAEB Aguascalientes</v>
          </cell>
        </row>
        <row r="1304">
          <cell r="I1304" t="str">
            <v>33,I102</v>
          </cell>
          <cell r="J1304" t="str">
            <v>FAEB Baja California</v>
          </cell>
        </row>
        <row r="1305">
          <cell r="I1305" t="str">
            <v>33,I103</v>
          </cell>
          <cell r="J1305" t="str">
            <v>FAEB Baja California Sur</v>
          </cell>
        </row>
        <row r="1306">
          <cell r="I1306" t="str">
            <v>33,I104</v>
          </cell>
          <cell r="J1306" t="str">
            <v>FAEB Campeche</v>
          </cell>
        </row>
        <row r="1307">
          <cell r="I1307" t="str">
            <v>33,I105</v>
          </cell>
          <cell r="J1307" t="str">
            <v>FAEB Coahuila</v>
          </cell>
        </row>
        <row r="1308">
          <cell r="I1308" t="str">
            <v>33,I106</v>
          </cell>
          <cell r="J1308" t="str">
            <v>FAEB Colima</v>
          </cell>
        </row>
        <row r="1309">
          <cell r="I1309" t="str">
            <v>33,I107</v>
          </cell>
          <cell r="J1309" t="str">
            <v>FAEB Chiapas</v>
          </cell>
        </row>
        <row r="1310">
          <cell r="I1310" t="str">
            <v>33,I108</v>
          </cell>
          <cell r="J1310" t="str">
            <v>FAEB Chihuahua</v>
          </cell>
        </row>
        <row r="1311">
          <cell r="I1311" t="str">
            <v>33,I109</v>
          </cell>
          <cell r="J1311" t="str">
            <v>FAEB Distrito Federal</v>
          </cell>
        </row>
        <row r="1312">
          <cell r="I1312" t="str">
            <v>33,I110</v>
          </cell>
          <cell r="J1312" t="str">
            <v>FAEB Durango</v>
          </cell>
        </row>
        <row r="1313">
          <cell r="I1313" t="str">
            <v>33,I111</v>
          </cell>
          <cell r="J1313" t="str">
            <v>FAEB Guanajuato</v>
          </cell>
        </row>
        <row r="1314">
          <cell r="I1314" t="str">
            <v>33,I112</v>
          </cell>
          <cell r="J1314" t="str">
            <v>FAEB Guerrero</v>
          </cell>
        </row>
        <row r="1315">
          <cell r="I1315" t="str">
            <v>33,I113</v>
          </cell>
          <cell r="J1315" t="str">
            <v>FAEB Hidalgo</v>
          </cell>
        </row>
        <row r="1316">
          <cell r="I1316" t="str">
            <v>33,I114</v>
          </cell>
          <cell r="J1316" t="str">
            <v>FAEB Jalisco</v>
          </cell>
        </row>
        <row r="1317">
          <cell r="I1317" t="str">
            <v>33,I115</v>
          </cell>
          <cell r="J1317" t="str">
            <v>FAEB Estado de México</v>
          </cell>
        </row>
        <row r="1318">
          <cell r="I1318" t="str">
            <v>33,I116</v>
          </cell>
          <cell r="J1318" t="str">
            <v>FAEB Michoacán</v>
          </cell>
        </row>
        <row r="1319">
          <cell r="I1319" t="str">
            <v>33,I117</v>
          </cell>
          <cell r="J1319" t="str">
            <v>FAEB Morelos</v>
          </cell>
        </row>
        <row r="1320">
          <cell r="I1320" t="str">
            <v>33,I118</v>
          </cell>
          <cell r="J1320" t="str">
            <v>FAEB Nayarit</v>
          </cell>
        </row>
        <row r="1321">
          <cell r="I1321" t="str">
            <v>33,I119</v>
          </cell>
          <cell r="J1321" t="str">
            <v>FAEB Nuevo León</v>
          </cell>
        </row>
        <row r="1322">
          <cell r="I1322" t="str">
            <v>33,I120</v>
          </cell>
          <cell r="J1322" t="str">
            <v>FAEB Oaxaca</v>
          </cell>
        </row>
        <row r="1323">
          <cell r="I1323" t="str">
            <v>33,I121</v>
          </cell>
          <cell r="J1323" t="str">
            <v>FAEB Puebla</v>
          </cell>
        </row>
        <row r="1324">
          <cell r="I1324" t="str">
            <v>33,I122</v>
          </cell>
          <cell r="J1324" t="str">
            <v>FAEB Querétaro</v>
          </cell>
        </row>
        <row r="1325">
          <cell r="I1325" t="str">
            <v>33,I123</v>
          </cell>
          <cell r="J1325" t="str">
            <v>FAEB Quintana Roo</v>
          </cell>
        </row>
        <row r="1326">
          <cell r="I1326" t="str">
            <v>33,I124</v>
          </cell>
          <cell r="J1326" t="str">
            <v>FAEB San Luis Potosí</v>
          </cell>
        </row>
        <row r="1327">
          <cell r="I1327" t="str">
            <v>33,I125</v>
          </cell>
          <cell r="J1327" t="str">
            <v>FAEB Sinaloa</v>
          </cell>
        </row>
        <row r="1328">
          <cell r="I1328" t="str">
            <v>33,I126</v>
          </cell>
          <cell r="J1328" t="str">
            <v>FAEB Sonora</v>
          </cell>
        </row>
        <row r="1329">
          <cell r="I1329" t="str">
            <v>33,I127</v>
          </cell>
          <cell r="J1329" t="str">
            <v>FAEB Tabasco</v>
          </cell>
        </row>
        <row r="1330">
          <cell r="I1330" t="str">
            <v>33,I128</v>
          </cell>
          <cell r="J1330" t="str">
            <v>FAEB Tamaulipas</v>
          </cell>
        </row>
        <row r="1331">
          <cell r="I1331" t="str">
            <v>33,I129</v>
          </cell>
          <cell r="J1331" t="str">
            <v>FAEB Tlaxcala</v>
          </cell>
        </row>
        <row r="1332">
          <cell r="I1332" t="str">
            <v>33,I130</v>
          </cell>
          <cell r="J1332" t="str">
            <v>FAEB Veracruz</v>
          </cell>
        </row>
        <row r="1333">
          <cell r="I1333" t="str">
            <v>33,I131</v>
          </cell>
          <cell r="J1333" t="str">
            <v>FAEB Yucatán</v>
          </cell>
        </row>
        <row r="1334">
          <cell r="I1334" t="str">
            <v>33,I132</v>
          </cell>
          <cell r="J1334" t="str">
            <v>FAEB Zacatecas</v>
          </cell>
        </row>
        <row r="1335">
          <cell r="I1335" t="str">
            <v>33,I201</v>
          </cell>
          <cell r="J1335" t="str">
            <v>FASSA Aguascalientes</v>
          </cell>
        </row>
        <row r="1336">
          <cell r="I1336" t="str">
            <v>33,I202</v>
          </cell>
          <cell r="J1336" t="str">
            <v>FASSA Baja California</v>
          </cell>
        </row>
        <row r="1337">
          <cell r="I1337" t="str">
            <v>33,I203</v>
          </cell>
          <cell r="J1337" t="str">
            <v>FASSA Baja California Sur</v>
          </cell>
        </row>
        <row r="1338">
          <cell r="I1338" t="str">
            <v>33,I204</v>
          </cell>
          <cell r="J1338" t="str">
            <v>FASSA Campeche</v>
          </cell>
        </row>
        <row r="1339">
          <cell r="I1339" t="str">
            <v>33,I205</v>
          </cell>
          <cell r="J1339" t="str">
            <v>FASSA Coahuila</v>
          </cell>
        </row>
        <row r="1340">
          <cell r="I1340" t="str">
            <v>33,I206</v>
          </cell>
          <cell r="J1340" t="str">
            <v>FASSA Colima</v>
          </cell>
        </row>
        <row r="1341">
          <cell r="I1341" t="str">
            <v>33,I207</v>
          </cell>
          <cell r="J1341" t="str">
            <v>FASSA Chiapas</v>
          </cell>
        </row>
        <row r="1342">
          <cell r="I1342" t="str">
            <v>33,I208</v>
          </cell>
          <cell r="J1342" t="str">
            <v>FASSA Chihuahua</v>
          </cell>
        </row>
        <row r="1343">
          <cell r="I1343" t="str">
            <v>33,I209</v>
          </cell>
          <cell r="J1343" t="str">
            <v>FASSA Distrito Federal</v>
          </cell>
        </row>
        <row r="1344">
          <cell r="I1344" t="str">
            <v>33,I210</v>
          </cell>
          <cell r="J1344" t="str">
            <v>FASSA Durango</v>
          </cell>
        </row>
        <row r="1345">
          <cell r="I1345" t="str">
            <v>33,I211</v>
          </cell>
          <cell r="J1345" t="str">
            <v>FASSA Guanajuato</v>
          </cell>
        </row>
        <row r="1346">
          <cell r="I1346" t="str">
            <v>33,I212</v>
          </cell>
          <cell r="J1346" t="str">
            <v>FASSA Guerrero</v>
          </cell>
        </row>
        <row r="1347">
          <cell r="I1347" t="str">
            <v>33,I213</v>
          </cell>
          <cell r="J1347" t="str">
            <v>FASSA Hidalgo</v>
          </cell>
        </row>
        <row r="1348">
          <cell r="I1348" t="str">
            <v>33,I214</v>
          </cell>
          <cell r="J1348" t="str">
            <v>FASSA Jalisco</v>
          </cell>
        </row>
        <row r="1349">
          <cell r="I1349" t="str">
            <v>33,I215</v>
          </cell>
          <cell r="J1349" t="str">
            <v>FASSA Estado de México</v>
          </cell>
        </row>
        <row r="1350">
          <cell r="I1350" t="str">
            <v>33,I216</v>
          </cell>
          <cell r="J1350" t="str">
            <v>FASSA Michoacán</v>
          </cell>
        </row>
        <row r="1351">
          <cell r="I1351" t="str">
            <v>33,I217</v>
          </cell>
          <cell r="J1351" t="str">
            <v>FASSA Morelos</v>
          </cell>
        </row>
        <row r="1352">
          <cell r="I1352" t="str">
            <v>33,I218</v>
          </cell>
          <cell r="J1352" t="str">
            <v>FASSA Nayarit</v>
          </cell>
        </row>
        <row r="1353">
          <cell r="I1353" t="str">
            <v>33,I219</v>
          </cell>
          <cell r="J1353" t="str">
            <v>FASSA Nuevo León</v>
          </cell>
        </row>
        <row r="1354">
          <cell r="I1354" t="str">
            <v>33,I220</v>
          </cell>
          <cell r="J1354" t="str">
            <v>FASSA Oaxaca</v>
          </cell>
        </row>
        <row r="1355">
          <cell r="I1355" t="str">
            <v>33,I221</v>
          </cell>
          <cell r="J1355" t="str">
            <v>FASSA Puebla</v>
          </cell>
        </row>
        <row r="1356">
          <cell r="I1356" t="str">
            <v>33,I222</v>
          </cell>
          <cell r="J1356" t="str">
            <v>FASSA Querétaro</v>
          </cell>
        </row>
        <row r="1357">
          <cell r="I1357" t="str">
            <v>33,I223</v>
          </cell>
          <cell r="J1357" t="str">
            <v>FASSA Quintana Roo</v>
          </cell>
        </row>
        <row r="1358">
          <cell r="I1358" t="str">
            <v>33,I224</v>
          </cell>
          <cell r="J1358" t="str">
            <v>FASSA San Luis Potosí</v>
          </cell>
        </row>
        <row r="1359">
          <cell r="I1359" t="str">
            <v>33,I225</v>
          </cell>
          <cell r="J1359" t="str">
            <v>FASSA Sinaloa</v>
          </cell>
        </row>
        <row r="1360">
          <cell r="I1360" t="str">
            <v>33,I226</v>
          </cell>
          <cell r="J1360" t="str">
            <v>FASSA Sonora</v>
          </cell>
        </row>
        <row r="1361">
          <cell r="I1361" t="str">
            <v>33,I227</v>
          </cell>
          <cell r="J1361" t="str">
            <v>FASSA Tabasco</v>
          </cell>
        </row>
        <row r="1362">
          <cell r="I1362" t="str">
            <v>33,I228</v>
          </cell>
          <cell r="J1362" t="str">
            <v>FASSA Tamaulipas</v>
          </cell>
        </row>
        <row r="1363">
          <cell r="I1363" t="str">
            <v>33,I229</v>
          </cell>
          <cell r="J1363" t="str">
            <v>FASSA Tlaxcala</v>
          </cell>
        </row>
        <row r="1364">
          <cell r="I1364" t="str">
            <v>33,I230</v>
          </cell>
          <cell r="J1364" t="str">
            <v>FASSA Veracruz</v>
          </cell>
        </row>
        <row r="1365">
          <cell r="I1365" t="str">
            <v>33,I231</v>
          </cell>
          <cell r="J1365" t="str">
            <v>FASSA Yucatán</v>
          </cell>
        </row>
        <row r="1366">
          <cell r="I1366" t="str">
            <v>33,I232</v>
          </cell>
          <cell r="J1366" t="str">
            <v>FASSA Zacatecas</v>
          </cell>
        </row>
        <row r="1367">
          <cell r="I1367" t="str">
            <v>33,I301</v>
          </cell>
          <cell r="J1367" t="str">
            <v>FAIS Aguascalientes</v>
          </cell>
        </row>
        <row r="1368">
          <cell r="I1368" t="str">
            <v>33,I302</v>
          </cell>
          <cell r="J1368" t="str">
            <v>FAIS Baja California</v>
          </cell>
        </row>
        <row r="1369">
          <cell r="I1369" t="str">
            <v>33,I303</v>
          </cell>
          <cell r="J1369" t="str">
            <v>FAIS Baja California Sur</v>
          </cell>
        </row>
        <row r="1370">
          <cell r="I1370" t="str">
            <v>33,I304</v>
          </cell>
          <cell r="J1370" t="str">
            <v>FAIS Campeche</v>
          </cell>
        </row>
        <row r="1371">
          <cell r="I1371" t="str">
            <v>33,I305</v>
          </cell>
          <cell r="J1371" t="str">
            <v>FAIS Coahuila</v>
          </cell>
        </row>
        <row r="1372">
          <cell r="I1372" t="str">
            <v>33,I306</v>
          </cell>
          <cell r="J1372" t="str">
            <v>FAIS Colima</v>
          </cell>
        </row>
        <row r="1373">
          <cell r="I1373" t="str">
            <v>33,I307</v>
          </cell>
          <cell r="J1373" t="str">
            <v>FAIS Chiapas</v>
          </cell>
        </row>
        <row r="1374">
          <cell r="I1374" t="str">
            <v>33,I308</v>
          </cell>
          <cell r="J1374" t="str">
            <v>FAIS Chihuahua</v>
          </cell>
        </row>
        <row r="1375">
          <cell r="I1375" t="str">
            <v>33,I309</v>
          </cell>
          <cell r="J1375" t="str">
            <v>FAIS Distrito Federal</v>
          </cell>
        </row>
        <row r="1376">
          <cell r="I1376" t="str">
            <v>33,I310</v>
          </cell>
          <cell r="J1376" t="str">
            <v>FAIS Durango</v>
          </cell>
        </row>
        <row r="1377">
          <cell r="I1377" t="str">
            <v>33,I311</v>
          </cell>
          <cell r="J1377" t="str">
            <v>FAIS Guanajuato</v>
          </cell>
        </row>
        <row r="1378">
          <cell r="I1378" t="str">
            <v>33,I312</v>
          </cell>
          <cell r="J1378" t="str">
            <v>FAIS Guerrero</v>
          </cell>
        </row>
        <row r="1379">
          <cell r="I1379" t="str">
            <v>33,I313</v>
          </cell>
          <cell r="J1379" t="str">
            <v>FAIS Hidalgo</v>
          </cell>
        </row>
        <row r="1380">
          <cell r="I1380" t="str">
            <v>33,I314</v>
          </cell>
          <cell r="J1380" t="str">
            <v>FAIS Jalisco</v>
          </cell>
        </row>
        <row r="1381">
          <cell r="I1381" t="str">
            <v>33,I315</v>
          </cell>
          <cell r="J1381" t="str">
            <v>FAIS Estado de México</v>
          </cell>
        </row>
        <row r="1382">
          <cell r="I1382" t="str">
            <v>33,I316</v>
          </cell>
          <cell r="J1382" t="str">
            <v>FAIS Michoacán</v>
          </cell>
        </row>
        <row r="1383">
          <cell r="I1383" t="str">
            <v>33,I317</v>
          </cell>
          <cell r="J1383" t="str">
            <v>FAIS Morelos</v>
          </cell>
        </row>
        <row r="1384">
          <cell r="I1384" t="str">
            <v>33,I318</v>
          </cell>
          <cell r="J1384" t="str">
            <v>FAIS Nayarit</v>
          </cell>
        </row>
        <row r="1385">
          <cell r="I1385" t="str">
            <v>33,I319</v>
          </cell>
          <cell r="J1385" t="str">
            <v>FAIS Nuevo León</v>
          </cell>
        </row>
        <row r="1386">
          <cell r="I1386" t="str">
            <v>33,I320</v>
          </cell>
          <cell r="J1386" t="str">
            <v>FAIS Oaxaca</v>
          </cell>
        </row>
        <row r="1387">
          <cell r="I1387" t="str">
            <v>33,I321</v>
          </cell>
          <cell r="J1387" t="str">
            <v>FAIS Puebla</v>
          </cell>
        </row>
        <row r="1388">
          <cell r="I1388" t="str">
            <v>33,I322</v>
          </cell>
          <cell r="J1388" t="str">
            <v>FAIS Querétaro</v>
          </cell>
        </row>
        <row r="1389">
          <cell r="I1389" t="str">
            <v>33,I323</v>
          </cell>
          <cell r="J1389" t="str">
            <v>FAIS Quintana Roo</v>
          </cell>
        </row>
        <row r="1390">
          <cell r="I1390" t="str">
            <v>33,I324</v>
          </cell>
          <cell r="J1390" t="str">
            <v>FAIS San Luis Potosí</v>
          </cell>
        </row>
        <row r="1391">
          <cell r="I1391" t="str">
            <v>33,I325</v>
          </cell>
          <cell r="J1391" t="str">
            <v>FAIS Sinaloa</v>
          </cell>
        </row>
        <row r="1392">
          <cell r="I1392" t="str">
            <v>33,I326</v>
          </cell>
          <cell r="J1392" t="str">
            <v>FAIS Sonora</v>
          </cell>
        </row>
        <row r="1393">
          <cell r="I1393" t="str">
            <v>33,I327</v>
          </cell>
          <cell r="J1393" t="str">
            <v>FAIS Tabasco</v>
          </cell>
        </row>
        <row r="1394">
          <cell r="I1394" t="str">
            <v>33,I328</v>
          </cell>
          <cell r="J1394" t="str">
            <v>FAIS Tamaulipas</v>
          </cell>
        </row>
        <row r="1395">
          <cell r="I1395" t="str">
            <v>33,I329</v>
          </cell>
          <cell r="J1395" t="str">
            <v>FAIS Tlaxcala</v>
          </cell>
        </row>
        <row r="1396">
          <cell r="I1396" t="str">
            <v>33,I330</v>
          </cell>
          <cell r="J1396" t="str">
            <v>FAIS Veracruz</v>
          </cell>
        </row>
        <row r="1397">
          <cell r="I1397" t="str">
            <v>33,I331</v>
          </cell>
          <cell r="J1397" t="str">
            <v>FAIS Yucatán</v>
          </cell>
        </row>
        <row r="1398">
          <cell r="I1398" t="str">
            <v>33,I332</v>
          </cell>
          <cell r="J1398" t="str">
            <v>FAIS Zacatecas</v>
          </cell>
        </row>
        <row r="1399">
          <cell r="I1399" t="str">
            <v>33,I401</v>
          </cell>
          <cell r="J1399" t="str">
            <v>FORTAMUN Aguascalientes</v>
          </cell>
        </row>
        <row r="1400">
          <cell r="I1400" t="str">
            <v>33,I402</v>
          </cell>
          <cell r="J1400" t="str">
            <v>FORTAMUN Baja California</v>
          </cell>
        </row>
        <row r="1401">
          <cell r="I1401" t="str">
            <v>33,I403</v>
          </cell>
          <cell r="J1401" t="str">
            <v>FORTAMUN Baja California Sur</v>
          </cell>
        </row>
        <row r="1402">
          <cell r="I1402" t="str">
            <v>33,I404</v>
          </cell>
          <cell r="J1402" t="str">
            <v>FORTAMUN Campeche</v>
          </cell>
        </row>
        <row r="1403">
          <cell r="I1403" t="str">
            <v>33,I405</v>
          </cell>
          <cell r="J1403" t="str">
            <v>FORTAMUN Coahuila</v>
          </cell>
        </row>
        <row r="1404">
          <cell r="I1404" t="str">
            <v>33,I406</v>
          </cell>
          <cell r="J1404" t="str">
            <v>FORTAMUN Colima</v>
          </cell>
        </row>
        <row r="1405">
          <cell r="I1405" t="str">
            <v>33,I407</v>
          </cell>
          <cell r="J1405" t="str">
            <v>FORTAMUN Chiapas</v>
          </cell>
        </row>
        <row r="1406">
          <cell r="I1406" t="str">
            <v>33,I408</v>
          </cell>
          <cell r="J1406" t="str">
            <v>FORTAMUN Chihuahua</v>
          </cell>
        </row>
        <row r="1407">
          <cell r="I1407" t="str">
            <v>33,I409</v>
          </cell>
          <cell r="J1407" t="str">
            <v>FORTAMUN Distrito Federal</v>
          </cell>
        </row>
        <row r="1408">
          <cell r="I1408" t="str">
            <v>33,I410</v>
          </cell>
          <cell r="J1408" t="str">
            <v>FORTAMUN Durango</v>
          </cell>
        </row>
        <row r="1409">
          <cell r="I1409" t="str">
            <v>33,I411</v>
          </cell>
          <cell r="J1409" t="str">
            <v>FORTAMUN Guanajuato</v>
          </cell>
        </row>
        <row r="1410">
          <cell r="I1410" t="str">
            <v>33,I412</v>
          </cell>
          <cell r="J1410" t="str">
            <v>FORTAMUN Guerrero</v>
          </cell>
        </row>
        <row r="1411">
          <cell r="I1411" t="str">
            <v>33,I413</v>
          </cell>
          <cell r="J1411" t="str">
            <v>FORTAMUN Hidalgo</v>
          </cell>
        </row>
        <row r="1412">
          <cell r="I1412" t="str">
            <v>33,I414</v>
          </cell>
          <cell r="J1412" t="str">
            <v>FORTAMUN Jalisco</v>
          </cell>
        </row>
        <row r="1413">
          <cell r="I1413" t="str">
            <v>33,I415</v>
          </cell>
          <cell r="J1413" t="str">
            <v>FORTAMUN Estado de México</v>
          </cell>
        </row>
        <row r="1414">
          <cell r="I1414" t="str">
            <v>33,I416</v>
          </cell>
          <cell r="J1414" t="str">
            <v>FORTAMUN Michoacán</v>
          </cell>
        </row>
        <row r="1415">
          <cell r="I1415" t="str">
            <v>33,I417</v>
          </cell>
          <cell r="J1415" t="str">
            <v>FORTAMUN Morelos</v>
          </cell>
        </row>
        <row r="1416">
          <cell r="I1416" t="str">
            <v>33,I418</v>
          </cell>
          <cell r="J1416" t="str">
            <v>FORTAMUN Nayarit</v>
          </cell>
        </row>
        <row r="1417">
          <cell r="I1417" t="str">
            <v>33,I419</v>
          </cell>
          <cell r="J1417" t="str">
            <v>FORTAMUN Nuevo León</v>
          </cell>
        </row>
        <row r="1418">
          <cell r="I1418" t="str">
            <v>33,I420</v>
          </cell>
          <cell r="J1418" t="str">
            <v>FORTAMUN Oaxaca</v>
          </cell>
        </row>
        <row r="1419">
          <cell r="I1419" t="str">
            <v>33,I421</v>
          </cell>
          <cell r="J1419" t="str">
            <v>FORTAMUN Puebla</v>
          </cell>
        </row>
        <row r="1420">
          <cell r="I1420" t="str">
            <v>33,I422</v>
          </cell>
          <cell r="J1420" t="str">
            <v>FORTAMUN Querétaro</v>
          </cell>
        </row>
        <row r="1421">
          <cell r="I1421" t="str">
            <v>33,I423</v>
          </cell>
          <cell r="J1421" t="str">
            <v>FORTAMUN Quintana Roo</v>
          </cell>
        </row>
        <row r="1422">
          <cell r="I1422" t="str">
            <v>33,I424</v>
          </cell>
          <cell r="J1422" t="str">
            <v>FORTAMUN San Luis Potosí</v>
          </cell>
        </row>
        <row r="1423">
          <cell r="I1423" t="str">
            <v>33,I425</v>
          </cell>
          <cell r="J1423" t="str">
            <v>FORTAMUN Sinaloa</v>
          </cell>
        </row>
        <row r="1424">
          <cell r="I1424" t="str">
            <v>33,I426</v>
          </cell>
          <cell r="J1424" t="str">
            <v>FORTAMUN Sonora</v>
          </cell>
        </row>
        <row r="1425">
          <cell r="I1425" t="str">
            <v>33,I427</v>
          </cell>
          <cell r="J1425" t="str">
            <v>FORTAMUN Tabasco</v>
          </cell>
        </row>
        <row r="1426">
          <cell r="I1426" t="str">
            <v>33,I428</v>
          </cell>
          <cell r="J1426" t="str">
            <v>FORTAMUN Tamaulipas</v>
          </cell>
        </row>
        <row r="1427">
          <cell r="I1427" t="str">
            <v>33,I429</v>
          </cell>
          <cell r="J1427" t="str">
            <v>FORTAMUN Tlaxcala</v>
          </cell>
        </row>
        <row r="1428">
          <cell r="I1428" t="str">
            <v>33,I430</v>
          </cell>
          <cell r="J1428" t="str">
            <v>FORTAMUN Veracruz</v>
          </cell>
        </row>
        <row r="1429">
          <cell r="I1429" t="str">
            <v>33,I431</v>
          </cell>
          <cell r="J1429" t="str">
            <v>FORTAMUN Yucatán</v>
          </cell>
        </row>
        <row r="1430">
          <cell r="I1430" t="str">
            <v>33,I432</v>
          </cell>
          <cell r="J1430" t="str">
            <v>FORTAMUN Zacatecas</v>
          </cell>
        </row>
        <row r="1431">
          <cell r="I1431" t="str">
            <v>33,I501</v>
          </cell>
          <cell r="J1431" t="str">
            <v>FAM Aguascalientes</v>
          </cell>
        </row>
        <row r="1432">
          <cell r="I1432" t="str">
            <v>33,I502</v>
          </cell>
          <cell r="J1432" t="str">
            <v>FAM Baja California</v>
          </cell>
        </row>
        <row r="1433">
          <cell r="I1433" t="str">
            <v>33,I503</v>
          </cell>
          <cell r="J1433" t="str">
            <v>FAM Baja California Sur</v>
          </cell>
        </row>
        <row r="1434">
          <cell r="I1434" t="str">
            <v>33,I504</v>
          </cell>
          <cell r="J1434" t="str">
            <v>FAM Campeche</v>
          </cell>
        </row>
        <row r="1435">
          <cell r="I1435" t="str">
            <v>33,I505</v>
          </cell>
          <cell r="J1435" t="str">
            <v>FAM Coahuila</v>
          </cell>
        </row>
        <row r="1436">
          <cell r="I1436" t="str">
            <v>33,I506</v>
          </cell>
          <cell r="J1436" t="str">
            <v>FAM Colima</v>
          </cell>
        </row>
        <row r="1437">
          <cell r="I1437" t="str">
            <v>33,I507</v>
          </cell>
          <cell r="J1437" t="str">
            <v>FAM Chiapas</v>
          </cell>
        </row>
        <row r="1438">
          <cell r="I1438" t="str">
            <v>33,I508</v>
          </cell>
          <cell r="J1438" t="str">
            <v>FAM Chihuahua</v>
          </cell>
        </row>
        <row r="1439">
          <cell r="I1439" t="str">
            <v>33,I509</v>
          </cell>
          <cell r="J1439" t="str">
            <v>FAM Distrito Federal</v>
          </cell>
        </row>
        <row r="1440">
          <cell r="I1440" t="str">
            <v>33,I510</v>
          </cell>
          <cell r="J1440" t="str">
            <v>FAM Durango</v>
          </cell>
        </row>
        <row r="1441">
          <cell r="I1441" t="str">
            <v>33,I511</v>
          </cell>
          <cell r="J1441" t="str">
            <v>FAM Guanajuato</v>
          </cell>
        </row>
        <row r="1442">
          <cell r="I1442" t="str">
            <v>33,I512</v>
          </cell>
          <cell r="J1442" t="str">
            <v>FAM Guerrero</v>
          </cell>
        </row>
        <row r="1443">
          <cell r="I1443" t="str">
            <v>33,I513</v>
          </cell>
          <cell r="J1443" t="str">
            <v>FAM Hidalgo</v>
          </cell>
        </row>
        <row r="1444">
          <cell r="I1444" t="str">
            <v>33,I514</v>
          </cell>
          <cell r="J1444" t="str">
            <v>FAM Jalisco</v>
          </cell>
        </row>
        <row r="1445">
          <cell r="I1445" t="str">
            <v>33,I515</v>
          </cell>
          <cell r="J1445" t="str">
            <v>FAM Estado de México</v>
          </cell>
        </row>
        <row r="1446">
          <cell r="I1446" t="str">
            <v>33,I516</v>
          </cell>
          <cell r="J1446" t="str">
            <v>FAM Michoacán</v>
          </cell>
        </row>
        <row r="1447">
          <cell r="I1447" t="str">
            <v>33,I517</v>
          </cell>
          <cell r="J1447" t="str">
            <v>FAM Morelos</v>
          </cell>
        </row>
        <row r="1448">
          <cell r="I1448" t="str">
            <v>33,I518</v>
          </cell>
          <cell r="J1448" t="str">
            <v>FAM Nayarit</v>
          </cell>
        </row>
        <row r="1449">
          <cell r="I1449" t="str">
            <v>33,I519</v>
          </cell>
          <cell r="J1449" t="str">
            <v>FAM Nuevo León</v>
          </cell>
        </row>
        <row r="1450">
          <cell r="I1450" t="str">
            <v>33,I520</v>
          </cell>
          <cell r="J1450" t="str">
            <v>FAM Oaxaca</v>
          </cell>
        </row>
        <row r="1451">
          <cell r="I1451" t="str">
            <v>33,I521</v>
          </cell>
          <cell r="J1451" t="str">
            <v>FAM Puebla</v>
          </cell>
        </row>
        <row r="1452">
          <cell r="I1452" t="str">
            <v>33,I522</v>
          </cell>
          <cell r="J1452" t="str">
            <v>FAM Querétaro</v>
          </cell>
        </row>
        <row r="1453">
          <cell r="I1453" t="str">
            <v>33,I523</v>
          </cell>
          <cell r="J1453" t="str">
            <v>FAM Quintana Roo</v>
          </cell>
        </row>
        <row r="1454">
          <cell r="I1454" t="str">
            <v>33,I524</v>
          </cell>
          <cell r="J1454" t="str">
            <v>FAM San Luis Potosí</v>
          </cell>
        </row>
        <row r="1455">
          <cell r="I1455" t="str">
            <v>33,I525</v>
          </cell>
          <cell r="J1455" t="str">
            <v>FAM Sinaloa</v>
          </cell>
        </row>
        <row r="1456">
          <cell r="I1456" t="str">
            <v>33,I526</v>
          </cell>
          <cell r="J1456" t="str">
            <v>FAM Sonora</v>
          </cell>
        </row>
        <row r="1457">
          <cell r="I1457" t="str">
            <v>33,I527</v>
          </cell>
          <cell r="J1457" t="str">
            <v>FAM Tabasco</v>
          </cell>
        </row>
        <row r="1458">
          <cell r="I1458" t="str">
            <v>33,I528</v>
          </cell>
          <cell r="J1458" t="str">
            <v>FAM Tamaulipas</v>
          </cell>
        </row>
        <row r="1459">
          <cell r="I1459" t="str">
            <v>33,I529</v>
          </cell>
          <cell r="J1459" t="str">
            <v>FAM Tlaxcala</v>
          </cell>
        </row>
        <row r="1460">
          <cell r="I1460" t="str">
            <v>33,I530</v>
          </cell>
          <cell r="J1460" t="str">
            <v>FAM Veracruz</v>
          </cell>
        </row>
        <row r="1461">
          <cell r="I1461" t="str">
            <v>33,I531</v>
          </cell>
          <cell r="J1461" t="str">
            <v>FAM Yucatán</v>
          </cell>
        </row>
        <row r="1462">
          <cell r="I1462" t="str">
            <v>33,I532</v>
          </cell>
          <cell r="J1462" t="str">
            <v>FAM Zacatecas</v>
          </cell>
        </row>
        <row r="1463">
          <cell r="I1463" t="str">
            <v>33,I534</v>
          </cell>
          <cell r="J1463" t="str">
            <v>FAM No distribuible</v>
          </cell>
        </row>
        <row r="1464">
          <cell r="I1464" t="str">
            <v>33,I601</v>
          </cell>
          <cell r="J1464" t="str">
            <v>FAETA Aguascalientes</v>
          </cell>
        </row>
        <row r="1465">
          <cell r="I1465" t="str">
            <v>33,I602</v>
          </cell>
          <cell r="J1465" t="str">
            <v>FAETA Baja California</v>
          </cell>
        </row>
        <row r="1466">
          <cell r="I1466" t="str">
            <v>33,I603</v>
          </cell>
          <cell r="J1466" t="str">
            <v>FAETA Baja California Sur</v>
          </cell>
        </row>
        <row r="1467">
          <cell r="I1467" t="str">
            <v>33,I604</v>
          </cell>
          <cell r="J1467" t="str">
            <v>FAETA Campeche</v>
          </cell>
        </row>
        <row r="1468">
          <cell r="I1468" t="str">
            <v>33,I605</v>
          </cell>
          <cell r="J1468" t="str">
            <v>FAETA Coahuila</v>
          </cell>
        </row>
        <row r="1469">
          <cell r="I1469" t="str">
            <v>33,I606</v>
          </cell>
          <cell r="J1469" t="str">
            <v>FAETA Colima</v>
          </cell>
        </row>
        <row r="1470">
          <cell r="I1470" t="str">
            <v>33,I607</v>
          </cell>
          <cell r="J1470" t="str">
            <v>FAETA Chiapas</v>
          </cell>
        </row>
        <row r="1471">
          <cell r="I1471" t="str">
            <v>33,I608</v>
          </cell>
          <cell r="J1471" t="str">
            <v>FAETA Chihuahua</v>
          </cell>
        </row>
        <row r="1472">
          <cell r="I1472" t="str">
            <v>33,I609</v>
          </cell>
          <cell r="J1472" t="str">
            <v>FAETA Distrito Federal</v>
          </cell>
        </row>
        <row r="1473">
          <cell r="I1473" t="str">
            <v>33,I610</v>
          </cell>
          <cell r="J1473" t="str">
            <v>FAETA Durango</v>
          </cell>
        </row>
        <row r="1474">
          <cell r="I1474" t="str">
            <v>33,I611</v>
          </cell>
          <cell r="J1474" t="str">
            <v>FAETA Guanajuato</v>
          </cell>
        </row>
        <row r="1475">
          <cell r="I1475" t="str">
            <v>33,I612</v>
          </cell>
          <cell r="J1475" t="str">
            <v>FAETA Guerrero</v>
          </cell>
        </row>
        <row r="1476">
          <cell r="I1476" t="str">
            <v>33,I613</v>
          </cell>
          <cell r="J1476" t="str">
            <v>FAETA Hidalgo</v>
          </cell>
        </row>
        <row r="1477">
          <cell r="I1477" t="str">
            <v>33,I614</v>
          </cell>
          <cell r="J1477" t="str">
            <v>FAETA Jalisco</v>
          </cell>
        </row>
        <row r="1478">
          <cell r="I1478" t="str">
            <v>33,I615</v>
          </cell>
          <cell r="J1478" t="str">
            <v>FAETA Estado de México</v>
          </cell>
        </row>
        <row r="1479">
          <cell r="I1479" t="str">
            <v>33,I616</v>
          </cell>
          <cell r="J1479" t="str">
            <v>FAETA Michoacán</v>
          </cell>
        </row>
        <row r="1480">
          <cell r="I1480" t="str">
            <v>33,I617</v>
          </cell>
          <cell r="J1480" t="str">
            <v>FAETA Morelos</v>
          </cell>
        </row>
        <row r="1481">
          <cell r="I1481" t="str">
            <v>33,I618</v>
          </cell>
          <cell r="J1481" t="str">
            <v>FAETA Nayarit</v>
          </cell>
        </row>
        <row r="1482">
          <cell r="I1482" t="str">
            <v>33,I619</v>
          </cell>
          <cell r="J1482" t="str">
            <v>FAETA Nuevo León</v>
          </cell>
        </row>
        <row r="1483">
          <cell r="I1483" t="str">
            <v>33,I620</v>
          </cell>
          <cell r="J1483" t="str">
            <v>FAETA Oaxaca</v>
          </cell>
        </row>
        <row r="1484">
          <cell r="I1484" t="str">
            <v>33,I621</v>
          </cell>
          <cell r="J1484" t="str">
            <v>FAETA Puebla</v>
          </cell>
        </row>
        <row r="1485">
          <cell r="I1485" t="str">
            <v>33,I622</v>
          </cell>
          <cell r="J1485" t="str">
            <v>FAETA Querétaro</v>
          </cell>
        </row>
        <row r="1486">
          <cell r="I1486" t="str">
            <v>33,I623</v>
          </cell>
          <cell r="J1486" t="str">
            <v>FAETA Quintana Roo</v>
          </cell>
        </row>
        <row r="1487">
          <cell r="I1487" t="str">
            <v>33,I624</v>
          </cell>
          <cell r="J1487" t="str">
            <v>FAETA San Luis Potosí</v>
          </cell>
        </row>
        <row r="1488">
          <cell r="I1488" t="str">
            <v>33,I625</v>
          </cell>
          <cell r="J1488" t="str">
            <v>FAETA Sinaloa</v>
          </cell>
        </row>
        <row r="1489">
          <cell r="I1489" t="str">
            <v>33,I626</v>
          </cell>
          <cell r="J1489" t="str">
            <v>FAETA Sonora</v>
          </cell>
        </row>
        <row r="1490">
          <cell r="I1490" t="str">
            <v>33,I627</v>
          </cell>
          <cell r="J1490" t="str">
            <v>FAETA Tabasco</v>
          </cell>
        </row>
        <row r="1491">
          <cell r="I1491" t="str">
            <v>33,I628</v>
          </cell>
          <cell r="J1491" t="str">
            <v>FAETA Tamaulipas</v>
          </cell>
        </row>
        <row r="1492">
          <cell r="I1492" t="str">
            <v>33,I629</v>
          </cell>
          <cell r="J1492" t="str">
            <v>FAETA Tlaxcala</v>
          </cell>
        </row>
        <row r="1493">
          <cell r="I1493" t="str">
            <v>33,I630</v>
          </cell>
          <cell r="J1493" t="str">
            <v>FAETA Veracruz</v>
          </cell>
        </row>
        <row r="1494">
          <cell r="I1494" t="str">
            <v>33,I631</v>
          </cell>
          <cell r="J1494" t="str">
            <v>FAETA Yucatán</v>
          </cell>
        </row>
        <row r="1495">
          <cell r="I1495" t="str">
            <v>33,I632</v>
          </cell>
          <cell r="J1495" t="str">
            <v>FAETA Zacatecas</v>
          </cell>
        </row>
        <row r="1496">
          <cell r="I1496" t="str">
            <v>33,I701</v>
          </cell>
          <cell r="J1496" t="str">
            <v>FASP Aguascalientes</v>
          </cell>
        </row>
        <row r="1497">
          <cell r="I1497" t="str">
            <v>33,I702</v>
          </cell>
          <cell r="J1497" t="str">
            <v>FASP Baja California</v>
          </cell>
        </row>
        <row r="1498">
          <cell r="I1498" t="str">
            <v>33,I703</v>
          </cell>
          <cell r="J1498" t="str">
            <v>FASP Baja California Sur</v>
          </cell>
        </row>
        <row r="1499">
          <cell r="I1499" t="str">
            <v>33,I704</v>
          </cell>
          <cell r="J1499" t="str">
            <v>FASP Campeche</v>
          </cell>
        </row>
        <row r="1500">
          <cell r="I1500" t="str">
            <v>33,I705</v>
          </cell>
          <cell r="J1500" t="str">
            <v>FASP Coahuila</v>
          </cell>
        </row>
        <row r="1501">
          <cell r="I1501" t="str">
            <v>33,I706</v>
          </cell>
          <cell r="J1501" t="str">
            <v>FASP Colima</v>
          </cell>
        </row>
        <row r="1502">
          <cell r="I1502" t="str">
            <v>33,I707</v>
          </cell>
          <cell r="J1502" t="str">
            <v>FASP Chiapas</v>
          </cell>
        </row>
        <row r="1503">
          <cell r="I1503" t="str">
            <v>33,I708</v>
          </cell>
          <cell r="J1503" t="str">
            <v>FASP Chihuahua</v>
          </cell>
        </row>
        <row r="1504">
          <cell r="I1504" t="str">
            <v>33,I709</v>
          </cell>
          <cell r="J1504" t="str">
            <v>FASP Distrito Federal</v>
          </cell>
        </row>
        <row r="1505">
          <cell r="I1505" t="str">
            <v>33,I710</v>
          </cell>
          <cell r="J1505" t="str">
            <v>FASP Durango</v>
          </cell>
        </row>
        <row r="1506">
          <cell r="I1506" t="str">
            <v>33,I711</v>
          </cell>
          <cell r="J1506" t="str">
            <v>FASP Guanajuato</v>
          </cell>
        </row>
        <row r="1507">
          <cell r="I1507" t="str">
            <v>33,I712</v>
          </cell>
          <cell r="J1507" t="str">
            <v>FASP Guerrero</v>
          </cell>
        </row>
        <row r="1508">
          <cell r="I1508" t="str">
            <v>33,I713</v>
          </cell>
          <cell r="J1508" t="str">
            <v>FASP Hidalgo</v>
          </cell>
        </row>
        <row r="1509">
          <cell r="I1509" t="str">
            <v>33,I714</v>
          </cell>
          <cell r="J1509" t="str">
            <v>FASP Jalisco</v>
          </cell>
        </row>
        <row r="1510">
          <cell r="I1510" t="str">
            <v>33,I716</v>
          </cell>
          <cell r="J1510" t="str">
            <v>FASP Michoacán</v>
          </cell>
        </row>
        <row r="1511">
          <cell r="I1511" t="str">
            <v>33,I717</v>
          </cell>
          <cell r="J1511" t="str">
            <v>FASP Morelos</v>
          </cell>
        </row>
        <row r="1512">
          <cell r="I1512" t="str">
            <v>33,I718</v>
          </cell>
          <cell r="J1512" t="str">
            <v>FASP Nayarit</v>
          </cell>
        </row>
        <row r="1513">
          <cell r="I1513" t="str">
            <v>33,I719</v>
          </cell>
          <cell r="J1513" t="str">
            <v>FASP Nuevo León</v>
          </cell>
        </row>
        <row r="1514">
          <cell r="I1514" t="str">
            <v>33,I720</v>
          </cell>
          <cell r="J1514" t="str">
            <v>FASP Oaxaca</v>
          </cell>
        </row>
        <row r="1515">
          <cell r="I1515" t="str">
            <v>33,I721</v>
          </cell>
          <cell r="J1515" t="str">
            <v>FASP Puebla</v>
          </cell>
        </row>
        <row r="1516">
          <cell r="I1516" t="str">
            <v>33,I722</v>
          </cell>
          <cell r="J1516" t="str">
            <v>FASP Querétaro</v>
          </cell>
        </row>
        <row r="1517">
          <cell r="I1517" t="str">
            <v>33,I723</v>
          </cell>
          <cell r="J1517" t="str">
            <v>FASP Quintana Roo</v>
          </cell>
        </row>
        <row r="1518">
          <cell r="I1518" t="str">
            <v>33,I724</v>
          </cell>
          <cell r="J1518" t="str">
            <v>FASP San Luis Potosí</v>
          </cell>
        </row>
        <row r="1519">
          <cell r="I1519" t="str">
            <v>33,I725</v>
          </cell>
          <cell r="J1519" t="str">
            <v>FASP Sinaloa</v>
          </cell>
        </row>
        <row r="1520">
          <cell r="I1520" t="str">
            <v>33,I726</v>
          </cell>
          <cell r="J1520" t="str">
            <v>FASP Sonora</v>
          </cell>
        </row>
        <row r="1521">
          <cell r="I1521" t="str">
            <v>33,I727</v>
          </cell>
          <cell r="J1521" t="str">
            <v>FASP Tabasco</v>
          </cell>
        </row>
        <row r="1522">
          <cell r="I1522" t="str">
            <v>33,I728</v>
          </cell>
          <cell r="J1522" t="str">
            <v>FASP Tamaulipas</v>
          </cell>
        </row>
        <row r="1523">
          <cell r="I1523" t="str">
            <v>33,I729</v>
          </cell>
          <cell r="J1523" t="str">
            <v>FASP Tlaxcala</v>
          </cell>
        </row>
        <row r="1524">
          <cell r="I1524" t="str">
            <v>33,I730</v>
          </cell>
          <cell r="J1524" t="str">
            <v>FASP Veracruz</v>
          </cell>
        </row>
        <row r="1525">
          <cell r="I1525" t="str">
            <v>33,I731</v>
          </cell>
          <cell r="J1525" t="str">
            <v>FASP Yucatán</v>
          </cell>
        </row>
        <row r="1526">
          <cell r="I1526" t="str">
            <v>33,I732</v>
          </cell>
          <cell r="J1526" t="str">
            <v>FASP Zacatecas</v>
          </cell>
        </row>
        <row r="1527">
          <cell r="I1527" t="str">
            <v>33,I734</v>
          </cell>
          <cell r="J1527" t="str">
            <v>FASP No distribuible</v>
          </cell>
        </row>
        <row r="1528">
          <cell r="I1528" t="str">
            <v>33,I801</v>
          </cell>
          <cell r="J1528" t="str">
            <v>FAFEF Aguascalientes</v>
          </cell>
        </row>
        <row r="1529">
          <cell r="I1529" t="str">
            <v>33,I802</v>
          </cell>
          <cell r="J1529" t="str">
            <v>FAFEF Baja California</v>
          </cell>
        </row>
        <row r="1530">
          <cell r="I1530" t="str">
            <v>33,I803</v>
          </cell>
          <cell r="J1530" t="str">
            <v>FAFEF Baja California Sur</v>
          </cell>
        </row>
        <row r="1531">
          <cell r="I1531" t="str">
            <v>33,I804</v>
          </cell>
          <cell r="J1531" t="str">
            <v>FAFEF Campeche</v>
          </cell>
        </row>
        <row r="1532">
          <cell r="I1532" t="str">
            <v>33,I805</v>
          </cell>
          <cell r="J1532" t="str">
            <v>FAFEF Coahuila</v>
          </cell>
        </row>
        <row r="1533">
          <cell r="I1533" t="str">
            <v>33,I806</v>
          </cell>
          <cell r="J1533" t="str">
            <v>FAFEF Colima</v>
          </cell>
        </row>
        <row r="1534">
          <cell r="I1534" t="str">
            <v>33,I807</v>
          </cell>
          <cell r="J1534" t="str">
            <v>FAFEF Chiapas</v>
          </cell>
        </row>
        <row r="1535">
          <cell r="I1535" t="str">
            <v>33,I808</v>
          </cell>
          <cell r="J1535" t="str">
            <v>FAFEF Chihuahua</v>
          </cell>
        </row>
        <row r="1536">
          <cell r="I1536" t="str">
            <v>33,I809</v>
          </cell>
          <cell r="J1536" t="str">
            <v>FAFEF Distrito Federal</v>
          </cell>
        </row>
        <row r="1537">
          <cell r="I1537" t="str">
            <v>33,I810</v>
          </cell>
          <cell r="J1537" t="str">
            <v>FAFEF Durango</v>
          </cell>
        </row>
        <row r="1538">
          <cell r="I1538" t="str">
            <v>33,I811</v>
          </cell>
          <cell r="J1538" t="str">
            <v>FAFEF Guanajuato</v>
          </cell>
        </row>
        <row r="1539">
          <cell r="I1539" t="str">
            <v>33,I812</v>
          </cell>
          <cell r="J1539" t="str">
            <v>FAFEF Guerrero</v>
          </cell>
        </row>
        <row r="1540">
          <cell r="I1540" t="str">
            <v>33,I813</v>
          </cell>
          <cell r="J1540" t="str">
            <v>FAFEF Hidalgo</v>
          </cell>
        </row>
        <row r="1541">
          <cell r="I1541" t="str">
            <v>33,I814</v>
          </cell>
          <cell r="J1541" t="str">
            <v>FAFEF Jalisco</v>
          </cell>
        </row>
        <row r="1542">
          <cell r="I1542" t="str">
            <v>33,I815</v>
          </cell>
          <cell r="J1542" t="str">
            <v>FAFEF Estado de México</v>
          </cell>
        </row>
        <row r="1543">
          <cell r="I1543" t="str">
            <v>33,I816</v>
          </cell>
          <cell r="J1543" t="str">
            <v>FAFEF Michoacán</v>
          </cell>
        </row>
        <row r="1544">
          <cell r="I1544" t="str">
            <v>33,I817</v>
          </cell>
          <cell r="J1544" t="str">
            <v>FAFEF Morelos</v>
          </cell>
        </row>
        <row r="1545">
          <cell r="I1545" t="str">
            <v>33,I818</v>
          </cell>
          <cell r="J1545" t="str">
            <v>FAFEF Nayarit</v>
          </cell>
        </row>
        <row r="1546">
          <cell r="I1546" t="str">
            <v>33,I819</v>
          </cell>
          <cell r="J1546" t="str">
            <v>FAFEF Nuevo León</v>
          </cell>
        </row>
        <row r="1547">
          <cell r="I1547" t="str">
            <v>33,I820</v>
          </cell>
          <cell r="J1547" t="str">
            <v>FAFEF Oaxaca</v>
          </cell>
        </row>
        <row r="1548">
          <cell r="I1548" t="str">
            <v>33,I821</v>
          </cell>
          <cell r="J1548" t="str">
            <v>FAFEF Puebla</v>
          </cell>
        </row>
        <row r="1549">
          <cell r="I1549" t="str">
            <v>33,I822</v>
          </cell>
          <cell r="J1549" t="str">
            <v>FAFEF Querétaro</v>
          </cell>
        </row>
        <row r="1550">
          <cell r="I1550" t="str">
            <v>33,I823</v>
          </cell>
          <cell r="J1550" t="str">
            <v>FAFEF Quintana Roo</v>
          </cell>
        </row>
        <row r="1551">
          <cell r="I1551" t="str">
            <v>33,I824</v>
          </cell>
          <cell r="J1551" t="str">
            <v>FAFEF San Luis Potosí</v>
          </cell>
        </row>
        <row r="1552">
          <cell r="I1552" t="str">
            <v>33,I825</v>
          </cell>
          <cell r="J1552" t="str">
            <v>FAFEF Sinaloa</v>
          </cell>
        </row>
        <row r="1553">
          <cell r="I1553" t="str">
            <v>33,I826</v>
          </cell>
          <cell r="J1553" t="str">
            <v>FAFEF Sonora</v>
          </cell>
        </row>
        <row r="1554">
          <cell r="I1554" t="str">
            <v>33,I827</v>
          </cell>
          <cell r="J1554" t="str">
            <v>FAFEF Tabasco</v>
          </cell>
        </row>
        <row r="1555">
          <cell r="I1555" t="str">
            <v>33,I828</v>
          </cell>
          <cell r="J1555" t="str">
            <v>FAFEF Tamaulipas</v>
          </cell>
        </row>
        <row r="1556">
          <cell r="I1556" t="str">
            <v>33,I829</v>
          </cell>
          <cell r="J1556" t="str">
            <v>FAFEF Tlaxcala</v>
          </cell>
        </row>
        <row r="1557">
          <cell r="I1557" t="str">
            <v>33,I830</v>
          </cell>
          <cell r="J1557" t="str">
            <v>FAFEF Veracruz</v>
          </cell>
        </row>
        <row r="1558">
          <cell r="I1558" t="str">
            <v>33,I831</v>
          </cell>
          <cell r="J1558" t="str">
            <v>FAFEF Yucatán</v>
          </cell>
        </row>
        <row r="1559">
          <cell r="I1559" t="str">
            <v>33,I832</v>
          </cell>
          <cell r="J1559" t="str">
            <v>FAFEF Zacatecas</v>
          </cell>
        </row>
        <row r="1560">
          <cell r="I1560" t="str">
            <v>34,D1</v>
          </cell>
          <cell r="J1560" t="str">
            <v>INDUSTRIA Descuento en pago</v>
          </cell>
        </row>
        <row r="1561">
          <cell r="I1561" t="str">
            <v>34,D2</v>
          </cell>
          <cell r="J1561" t="str">
            <v>HIPOTECARIO-VIVIENDA</v>
          </cell>
        </row>
        <row r="1562">
          <cell r="I1562" t="str">
            <v>34,D3</v>
          </cell>
          <cell r="J1562" t="str">
            <v>AGROINDUSTRIA Descuento en pago</v>
          </cell>
        </row>
        <row r="1563">
          <cell r="I1563" t="str">
            <v>34,D4</v>
          </cell>
          <cell r="J1563" t="str">
            <v>INDUSTRIA Reestructuración en UDIs</v>
          </cell>
        </row>
        <row r="1564">
          <cell r="I1564" t="str">
            <v>34,D5</v>
          </cell>
          <cell r="J1564" t="str">
            <v>HIPOTECARIO-VIVIENDA Reestructuración en UDIs</v>
          </cell>
        </row>
        <row r="1565">
          <cell r="I1565" t="str">
            <v>34,D6</v>
          </cell>
          <cell r="J1565" t="str">
            <v>AGROINDUSTRIA Reestructuración en UDIs</v>
          </cell>
        </row>
        <row r="1566">
          <cell r="I1566" t="str">
            <v>34,D7</v>
          </cell>
          <cell r="J1566" t="str">
            <v>ESTADOS Y MUNICIPIOS Reestructuración en UDIs</v>
          </cell>
        </row>
        <row r="1567">
          <cell r="I1567" t="str">
            <v>34,D8</v>
          </cell>
          <cell r="J1567" t="str">
            <v>INDUSTRIA Descuento en pago Banca de Desarrollo</v>
          </cell>
        </row>
        <row r="1568">
          <cell r="I1568" t="str">
            <v>34,D9</v>
          </cell>
          <cell r="J1568" t="str">
            <v>AGROINDUSTRIA Descuento en pago Banca de Desarrollo</v>
          </cell>
        </row>
        <row r="1569">
          <cell r="I1569" t="str">
            <v>34,D11</v>
          </cell>
          <cell r="J1569" t="str">
            <v>I P A B</v>
          </cell>
        </row>
        <row r="1570">
          <cell r="I1570" t="str">
            <v>35,E1</v>
          </cell>
          <cell r="J1570" t="str">
            <v>Establecer y dirigir la estrategia institucional para proteger y promover los Derechos Humanos y presentar sus resultados</v>
          </cell>
        </row>
        <row r="1571">
          <cell r="I1571" t="str">
            <v>35,E2</v>
          </cell>
          <cell r="J1571" t="str">
            <v>Proporcionar servicios que se brindan en las áreas de atención al público en oficinas centrales</v>
          </cell>
        </row>
        <row r="1572">
          <cell r="I1572" t="str">
            <v>35,E3</v>
          </cell>
          <cell r="J1572" t="str">
            <v>Proporcionar servicios de atención al público en oficinas centrales y oficinas foráneas</v>
          </cell>
        </row>
        <row r="1573">
          <cell r="I1573" t="str">
            <v>35,E4</v>
          </cell>
          <cell r="J1573" t="str">
            <v>Solucionar expedientes de presuntas violaciones a los Derechos Humanos: Quejas, Orientaciones Directas y Remisiones</v>
          </cell>
        </row>
        <row r="1574">
          <cell r="I1574" t="str">
            <v>35,E5</v>
          </cell>
          <cell r="J1574" t="str">
            <v>Solucionar inconformidades por la actuación de organismos y autoridades de las entidades federativas</v>
          </cell>
        </row>
        <row r="1575">
          <cell r="I1575" t="str">
            <v>35,E6</v>
          </cell>
          <cell r="J1575" t="str">
            <v>Proporcionar servicios victimológicos a las víctimas del delito</v>
          </cell>
        </row>
        <row r="1576">
          <cell r="I1576" t="str">
            <v>35,E7</v>
          </cell>
          <cell r="J1576" t="str">
            <v>Atender quejas relacionadas con personas reportadas como desaparecidas</v>
          </cell>
        </row>
        <row r="1577">
          <cell r="I1577" t="str">
            <v>35,E8</v>
          </cell>
          <cell r="J1577" t="str">
            <v>Realizar visitas de supervisión a lugares de detención en ejercicio de las facultades del Mecanismo Nacional de Prevención de la Tortura y Otros Tratos o Penas Crueles, Inhumanos o Degradantes</v>
          </cell>
        </row>
        <row r="1578">
          <cell r="I1578" t="str">
            <v>35,E9</v>
          </cell>
          <cell r="J1578" t="str">
            <v>Gestionar asuntos sobre beneficios de libertad anticipada, traslados penitenciarios y contra la pena de muerte de nacionales en el extranjero</v>
          </cell>
        </row>
        <row r="1579">
          <cell r="I1579" t="str">
            <v>35,E10</v>
          </cell>
          <cell r="J1579" t="str">
            <v>Gestionar asuntos sobre beneficios de libertad anticipada para indígenas</v>
          </cell>
        </row>
        <row r="1580">
          <cell r="I1580" t="str">
            <v>35,E11</v>
          </cell>
          <cell r="J1580" t="str">
            <v>Atender asuntos de la mujer, la niñez y la familia</v>
          </cell>
        </row>
        <row r="1581">
          <cell r="I1581" t="str">
            <v>35,E12</v>
          </cell>
          <cell r="J1581" t="str">
            <v>Promover los Derechos Humanos de las personas que viven con VIH y/o sida</v>
          </cell>
        </row>
        <row r="1582">
          <cell r="I1582" t="str">
            <v>35,E13</v>
          </cell>
          <cell r="J1582" t="str">
            <v>Promover, divulgar, dar seguimiento, evaluar y monitorear la política nacional en materia de igualdad entre mujeres y hombres</v>
          </cell>
        </row>
        <row r="1583">
          <cell r="I1583" t="str">
            <v>35,E14</v>
          </cell>
          <cell r="J1583" t="str">
            <v>Promover el respeto de los Derechos Humanos de los migrantes, posibles victimas de trata de personas, de periodistas y defensores civiles de los Derechos Humanos</v>
          </cell>
        </row>
        <row r="1584">
          <cell r="I1584" t="str">
            <v>35,E15</v>
          </cell>
          <cell r="J1584" t="str">
            <v>Impartir capacitación en Derechos Humanos y establecer vínculos de colaboración interinstitucional</v>
          </cell>
        </row>
        <row r="1585">
          <cell r="I1585" t="str">
            <v>35,E16</v>
          </cell>
          <cell r="J1585" t="str">
            <v>Establecer acuerdos de cooperación con organismos afines, nacionales e internacionales; realizar estudios y administrar el archivo institucional</v>
          </cell>
        </row>
        <row r="1586">
          <cell r="I1586" t="str">
            <v>35,E17</v>
          </cell>
          <cell r="J1586" t="str">
            <v>Ejecutar el programa de comunicación social</v>
          </cell>
        </row>
        <row r="1587">
          <cell r="I1587" t="str">
            <v>35,E18</v>
          </cell>
          <cell r="J1587" t="str">
            <v>Coordinar las publicaciones, realizar investigaciones, promover la formación académica y ofrecer servicios bibliohemerográficos en materia de Derechos Humanos</v>
          </cell>
        </row>
        <row r="1588">
          <cell r="I1588" t="str">
            <v>35,P19</v>
          </cell>
          <cell r="J1588" t="str">
            <v>Planear las actividades y analizar los resultados institucionales</v>
          </cell>
        </row>
        <row r="1589">
          <cell r="I1589" t="str">
            <v>35,R20</v>
          </cell>
          <cell r="J1589" t="str">
            <v>Desarrollar y administrar sistemas a las unidades responsables y organismos estatales; administrar las páginas de internet e intranet y promover los Derechos Humanos a través de herramientas informáticas</v>
          </cell>
        </row>
        <row r="1590">
          <cell r="I1590" t="str">
            <v>35,R21</v>
          </cell>
          <cell r="J1590" t="str">
            <v>Realizar acciones de apoyo jurídico</v>
          </cell>
        </row>
        <row r="1591">
          <cell r="I1591" t="str">
            <v>35,E22</v>
          </cell>
          <cell r="J1591" t="str">
            <v>Promover los Derechos Humanos de los pueblos y las comunidades indígenas</v>
          </cell>
        </row>
        <row r="1592">
          <cell r="I1592" t="str">
            <v>35,M1</v>
          </cell>
          <cell r="J1592" t="str">
            <v>Actividades de apoyo administrativo</v>
          </cell>
        </row>
        <row r="1593">
          <cell r="I1593" t="str">
            <v>35,O1</v>
          </cell>
          <cell r="J1593" t="str">
            <v>Apoyo a la función pública y buen gobierno</v>
          </cell>
        </row>
        <row r="1594">
          <cell r="I1594" t="str">
            <v>36,U1</v>
          </cell>
          <cell r="J1594" t="str">
            <v>Otorgamiento de subsidios en materia de Seguridad Pública a Entidades Federativas, Municipios y el Distrito Federal</v>
          </cell>
        </row>
        <row r="1595">
          <cell r="I1595" t="str">
            <v>36,E1</v>
          </cell>
          <cell r="J1595" t="str">
            <v>Desarrollo de instrumentos para la prevención del delito</v>
          </cell>
        </row>
        <row r="1596">
          <cell r="I1596" t="str">
            <v>36,R1</v>
          </cell>
          <cell r="J1596" t="str">
            <v>Sistema Único de Información Criminal</v>
          </cell>
        </row>
        <row r="1597">
          <cell r="I1597" t="str">
            <v>36,R2</v>
          </cell>
          <cell r="J1597" t="str">
            <v>Unificación de Policías</v>
          </cell>
        </row>
        <row r="1598">
          <cell r="I1598" t="str">
            <v>36,E2</v>
          </cell>
          <cell r="J1598" t="str">
            <v>Fomento de la cultura de la participación ciudadana en la prevención del delito y el respeto a los derechos humanos</v>
          </cell>
        </row>
        <row r="1599">
          <cell r="I1599" t="str">
            <v>36,R3</v>
          </cell>
          <cell r="J1599" t="str">
            <v>Plataforma México</v>
          </cell>
        </row>
        <row r="1600">
          <cell r="I1600" t="str">
            <v>36,E3</v>
          </cell>
          <cell r="J1600" t="str">
            <v>Implementación de operativos para la prevención y disuasión del delito</v>
          </cell>
        </row>
        <row r="1601">
          <cell r="I1601" t="str">
            <v>36,R4</v>
          </cell>
          <cell r="J1601" t="str">
            <v>Estaciones de policía</v>
          </cell>
        </row>
        <row r="1602">
          <cell r="I1602" t="str">
            <v>36,E4</v>
          </cell>
          <cell r="J1602" t="str">
            <v>Administración del sistema federal penitenciario</v>
          </cell>
        </row>
        <row r="1603">
          <cell r="I1603" t="str">
            <v>36,R5</v>
          </cell>
          <cell r="J1603" t="str">
            <v>Apoyo para el cumplimiento de compromisos del Comité de Planeación de Emergencias Radiológicas Externas</v>
          </cell>
        </row>
        <row r="1604">
          <cell r="I1604" t="str">
            <v>36,E5</v>
          </cell>
          <cell r="J1604" t="str">
            <v>Administración del proceso de impartición de justicia a menores infractores</v>
          </cell>
        </row>
        <row r="1605">
          <cell r="I1605" t="str">
            <v>36,E6</v>
          </cell>
          <cell r="J1605" t="str">
            <v>Ejecución y seguimiento de las resoluciones del Consejo Nacional de Seguridad Pública</v>
          </cell>
        </row>
        <row r="1606">
          <cell r="I1606" t="str">
            <v>36,R6</v>
          </cell>
          <cell r="J1606" t="str">
            <v>Pago de cuota alimenticia por internos del fuero federal en custodia de los Gobiernos Estatales</v>
          </cell>
        </row>
        <row r="1607">
          <cell r="I1607" t="str">
            <v>36,E7</v>
          </cell>
          <cell r="J1607" t="str">
            <v>E007 Fomento de la cultura de la participación ciudadana en la prevención del delito en el marco de la Equidad y Género (Cumplimiento a la LGAMVLV)</v>
          </cell>
        </row>
        <row r="1608">
          <cell r="I1608" t="str">
            <v>36,R7</v>
          </cell>
          <cell r="J1608" t="str">
            <v>Operación del Registro Público Vehicular</v>
          </cell>
        </row>
        <row r="1609">
          <cell r="I1609" t="str">
            <v>36,K23</v>
          </cell>
          <cell r="J1609" t="str">
            <v>Proyectos de infraestructura gubernamental de seguridad pública</v>
          </cell>
        </row>
        <row r="1610">
          <cell r="I1610" t="str">
            <v>36,K27</v>
          </cell>
          <cell r="J1610" t="str">
            <v>Mantenimiento de infraestructura</v>
          </cell>
        </row>
        <row r="1611">
          <cell r="I1611" t="str">
            <v>36,K28</v>
          </cell>
          <cell r="J1611" t="str">
            <v>Estudios de preinversión</v>
          </cell>
        </row>
        <row r="1612">
          <cell r="I1612" t="str">
            <v>36,M1</v>
          </cell>
          <cell r="J1612" t="str">
            <v>Actividades de apoyo administrativo</v>
          </cell>
        </row>
        <row r="1613">
          <cell r="I1613" t="str">
            <v>36,O1</v>
          </cell>
          <cell r="J1613" t="str">
            <v>Actividades de apoyo a la función pública y buen gobierno</v>
          </cell>
        </row>
        <row r="1614">
          <cell r="I1614" t="str">
            <v>37,U3</v>
          </cell>
          <cell r="J1614" t="str">
            <v>Programa de Modernización de los Registros Públicos de la Propiedad en los Estados.</v>
          </cell>
        </row>
        <row r="1615">
          <cell r="I1615" t="str">
            <v>37,P1</v>
          </cell>
          <cell r="J1615" t="str">
            <v>Asesoramiento en materia jurídica al Presidente de la Republica y al Gobierno Federal.</v>
          </cell>
        </row>
        <row r="1616">
          <cell r="I1616" t="str">
            <v>37,R1</v>
          </cell>
          <cell r="J1616" t="str">
            <v>Asesoramiento en materia jurídica al Presidente de la Republica y al Gobierno Federal.</v>
          </cell>
        </row>
        <row r="1617">
          <cell r="I1617" t="str">
            <v>37,R3</v>
          </cell>
          <cell r="J1617" t="str">
            <v>Programa de Modernización de los Registros Públicos de la Propiedad en los Estados</v>
          </cell>
        </row>
        <row r="1618">
          <cell r="I1618" t="str">
            <v>37,M1</v>
          </cell>
          <cell r="J1618" t="str">
            <v>Actividades de apoyo administrativo</v>
          </cell>
        </row>
        <row r="1619">
          <cell r="I1619" t="str">
            <v>37,O1</v>
          </cell>
          <cell r="J1619" t="str">
            <v>Actividades de apoyo a la función pública y buen gobierno</v>
          </cell>
        </row>
        <row r="1620">
          <cell r="I1620" t="str">
            <v>37,O99</v>
          </cell>
          <cell r="J1620" t="str">
            <v>Operación del Servicio Profesional de Carrera en la Administración Pública Federal Centralizada</v>
          </cell>
        </row>
        <row r="1621">
          <cell r="I1621" t="str">
            <v>38,U1</v>
          </cell>
          <cell r="J1621" t="str">
            <v>Apoyos para estudios e investigaciones</v>
          </cell>
        </row>
        <row r="1622">
          <cell r="I1622" t="str">
            <v>38,U2</v>
          </cell>
          <cell r="J1622" t="str">
            <v>Apoyo a la consolidación Institucional.</v>
          </cell>
        </row>
        <row r="1623">
          <cell r="I1623" t="str">
            <v>38,U3</v>
          </cell>
          <cell r="J1623" t="str">
            <v>Innovación Tecnológica para Negocios de Alto valor Agregado</v>
          </cell>
        </row>
        <row r="1624">
          <cell r="I1624" t="str">
            <v>38,U4</v>
          </cell>
          <cell r="J1624" t="str">
            <v>Desarrollo e Innovación en Tecnologías Precursoras</v>
          </cell>
        </row>
        <row r="1625">
          <cell r="I1625" t="str">
            <v>38,U5</v>
          </cell>
          <cell r="J1625" t="str">
            <v>Innovación Tecnológica para la Competitividad de las Empresas</v>
          </cell>
        </row>
        <row r="1626">
          <cell r="I1626" t="str">
            <v>38,S190</v>
          </cell>
          <cell r="J1626" t="str">
            <v>Becas de posgrado y otras modalidades de apoyo a la calidad</v>
          </cell>
        </row>
        <row r="1627">
          <cell r="I1627" t="str">
            <v>38,S191</v>
          </cell>
          <cell r="J1627" t="str">
            <v>Sistema Nacional de Investigadores</v>
          </cell>
        </row>
        <row r="1628">
          <cell r="I1628" t="str">
            <v>38,S192</v>
          </cell>
          <cell r="J1628" t="str">
            <v>Fortalecimiento a nivel sectorial de las capacidades científicas, tecnológicas y de innovación</v>
          </cell>
        </row>
        <row r="1629">
          <cell r="I1629" t="str">
            <v>38,S215</v>
          </cell>
          <cell r="J1629" t="str">
            <v>Becas para realizar estudios de posgrado</v>
          </cell>
        </row>
        <row r="1630">
          <cell r="I1630" t="str">
            <v>38,S225</v>
          </cell>
          <cell r="J1630" t="str">
            <v>Fortalecimiento en las Entidades Federativas de las capacidades científicas, tecnológicas y de innovación.</v>
          </cell>
        </row>
        <row r="1631">
          <cell r="I1631" t="str">
            <v>38,F1</v>
          </cell>
          <cell r="J1631" t="str">
            <v>Fomento regional para el desarrollo científico , tecnológico y de innovación.</v>
          </cell>
        </row>
        <row r="1632">
          <cell r="I1632" t="str">
            <v>38,E1</v>
          </cell>
          <cell r="J1632" t="str">
            <v>Realización de investigación científica y elaboración de publicaciones</v>
          </cell>
        </row>
        <row r="1633">
          <cell r="I1633" t="str">
            <v>38,P1</v>
          </cell>
          <cell r="J1633" t="str">
            <v>Planeación, formulación, diseño, implementación y evaluación de políticas públicas</v>
          </cell>
        </row>
        <row r="1634">
          <cell r="I1634" t="str">
            <v>38,F2</v>
          </cell>
          <cell r="J1634" t="str">
            <v>Apoyos institucionales para actividades científicas, tecnológicas y de innovación.</v>
          </cell>
        </row>
        <row r="1635">
          <cell r="I1635" t="str">
            <v>38,E2</v>
          </cell>
          <cell r="J1635" t="str">
            <v>Desarrollo tecnológico e innovación y elaboración de publicaciones</v>
          </cell>
        </row>
        <row r="1636">
          <cell r="I1636" t="str">
            <v>38,E6</v>
          </cell>
          <cell r="J1636" t="str">
            <v>Impulso al desarrollo de la investigación científica, la tecnología y la innovación</v>
          </cell>
        </row>
        <row r="1637">
          <cell r="I1637" t="str">
            <v>38,E7</v>
          </cell>
          <cell r="J1637" t="str">
            <v>Apoyos institucionales para actividades científicas, tecnológicas y de innovación</v>
          </cell>
        </row>
        <row r="1638">
          <cell r="I1638" t="str">
            <v>38,K10</v>
          </cell>
          <cell r="J1638" t="str">
            <v>Proyectos de infraestructura social de ciencia y tecnología</v>
          </cell>
        </row>
        <row r="1639">
          <cell r="I1639" t="str">
            <v>38,K27</v>
          </cell>
          <cell r="J1639" t="str">
            <v>Mantenimiento de infraestructura</v>
          </cell>
        </row>
        <row r="1640">
          <cell r="I1640" t="str">
            <v>38,M1</v>
          </cell>
          <cell r="J1640" t="str">
            <v>Actividades de apoyo administrativo</v>
          </cell>
        </row>
        <row r="1641">
          <cell r="I1641" t="str">
            <v>38,O1</v>
          </cell>
          <cell r="J1641" t="str">
            <v>Actividades de apoyo a la función pública y buen gobierno</v>
          </cell>
        </row>
        <row r="1642">
          <cell r="I1642" t="str">
            <v>40,P1</v>
          </cell>
          <cell r="J1642" t="str">
            <v>Planeación, Coordinación, Seguimiento y Evaluación del Sistema Nacional de Información Estadística y Geográfica</v>
          </cell>
        </row>
        <row r="1643">
          <cell r="I1643" t="str">
            <v>40,E2</v>
          </cell>
          <cell r="J1643" t="str">
            <v>Censo de Población y Vivienda</v>
          </cell>
        </row>
        <row r="1644">
          <cell r="I1644" t="str">
            <v>40,R2</v>
          </cell>
          <cell r="J1644" t="str">
            <v>Censo de Población y Vivienda</v>
          </cell>
        </row>
        <row r="1645">
          <cell r="I1645" t="str">
            <v>40,P2</v>
          </cell>
          <cell r="J1645" t="str">
            <v>Producción y difusión de información estadística y geográfica de interés nacional</v>
          </cell>
        </row>
        <row r="1646">
          <cell r="I1646" t="str">
            <v>40,R3</v>
          </cell>
          <cell r="J1646" t="str">
            <v>Censos Económicos</v>
          </cell>
        </row>
        <row r="1647">
          <cell r="I1647" t="str">
            <v>40,E3</v>
          </cell>
          <cell r="J1647" t="str">
            <v>Censos Económicos</v>
          </cell>
        </row>
        <row r="1648">
          <cell r="I1648" t="str">
            <v>40,R4</v>
          </cell>
          <cell r="J1648" t="str">
            <v>Encuesta Nacional de Dinámica Demográfica</v>
          </cell>
        </row>
        <row r="1649">
          <cell r="I1649" t="str">
            <v>40,E4</v>
          </cell>
          <cell r="J1649" t="str">
            <v>Encuesta Nacional de Dinámica Demográfica</v>
          </cell>
        </row>
        <row r="1650">
          <cell r="I1650" t="str">
            <v>40,R5</v>
          </cell>
          <cell r="J1650" t="str">
            <v>Encuesta Nacional del Uso del Tiempo</v>
          </cell>
        </row>
        <row r="1651">
          <cell r="I1651" t="str">
            <v>40,E5</v>
          </cell>
          <cell r="J1651" t="str">
            <v>Encuesta Nacional del Uso del Tiempo</v>
          </cell>
        </row>
        <row r="1652">
          <cell r="I1652" t="str">
            <v>40,M1</v>
          </cell>
          <cell r="J1652" t="str">
            <v>Actividades de apoyo administrativo</v>
          </cell>
        </row>
        <row r="1653">
          <cell r="I1653" t="str">
            <v>40,O1</v>
          </cell>
          <cell r="J1653" t="str">
            <v>Actividades de apoyo a la función pública y buen Gobierno</v>
          </cell>
        </row>
        <row r="1654">
          <cell r="I1654" t="str">
            <v>GYR,E1</v>
          </cell>
          <cell r="J1654" t="str">
            <v>Atención a la salud pública</v>
          </cell>
        </row>
        <row r="1655">
          <cell r="I1655" t="str">
            <v>GYR,E2</v>
          </cell>
          <cell r="J1655" t="str">
            <v>Atención curativa eficiente</v>
          </cell>
        </row>
        <row r="1656">
          <cell r="I1656" t="str">
            <v>GYR,E3</v>
          </cell>
          <cell r="J1656" t="str">
            <v>Atención a la salud en el trabajo</v>
          </cell>
        </row>
        <row r="1657">
          <cell r="I1657" t="str">
            <v>GYR,E4</v>
          </cell>
          <cell r="J1657" t="str">
            <v>Investigación en salud en el IMSS</v>
          </cell>
        </row>
        <row r="1658">
          <cell r="I1658" t="str">
            <v>GYR,E5</v>
          </cell>
          <cell r="J1658" t="str">
            <v>Cobertura de cotizantes</v>
          </cell>
        </row>
        <row r="1659">
          <cell r="I1659" t="str">
            <v>GYR,E6</v>
          </cell>
          <cell r="J1659" t="str">
            <v>Recaudación eficiente de ingresos obrero patronales</v>
          </cell>
        </row>
        <row r="1660">
          <cell r="I1660" t="str">
            <v>GYR,E7</v>
          </cell>
          <cell r="J1660" t="str">
            <v>Servicios de guardería</v>
          </cell>
        </row>
        <row r="1661">
          <cell r="I1661" t="str">
            <v>GYR,E8</v>
          </cell>
          <cell r="J1661" t="str">
            <v>Atención a la salud reproductiva</v>
          </cell>
        </row>
        <row r="1662">
          <cell r="I1662" t="str">
            <v>GYR,E9</v>
          </cell>
          <cell r="J1662" t="str">
            <v>Prestaciones sociales eficientes</v>
          </cell>
        </row>
        <row r="1663">
          <cell r="I1663" t="str">
            <v>GYR,E10</v>
          </cell>
          <cell r="J1663" t="str">
            <v>Mejoramiento de unidades operativas de servicios de ingreso</v>
          </cell>
        </row>
        <row r="1664">
          <cell r="I1664" t="str">
            <v>GYR,K12</v>
          </cell>
          <cell r="J1664" t="str">
            <v>Proyectos de infraestructura social de asistencia y seguridad social</v>
          </cell>
        </row>
        <row r="1665">
          <cell r="I1665" t="str">
            <v>GYR,K27</v>
          </cell>
          <cell r="J1665" t="str">
            <v>Mantenimiento de infraestructura</v>
          </cell>
        </row>
        <row r="1666">
          <cell r="I1666" t="str">
            <v>GYR,K29</v>
          </cell>
          <cell r="J1666" t="str">
            <v xml:space="preserve">Programas de adquisiones </v>
          </cell>
        </row>
        <row r="1667">
          <cell r="I1667" t="str">
            <v>GYR,W1</v>
          </cell>
          <cell r="J1667" t="str">
            <v>Operaciones ajenas</v>
          </cell>
        </row>
        <row r="1668">
          <cell r="I1668" t="str">
            <v>GYR,O1</v>
          </cell>
          <cell r="J1668" t="str">
            <v>Actividades de apoyo a la función pública y buen gobierno</v>
          </cell>
        </row>
        <row r="1669">
          <cell r="I1669" t="str">
            <v>GYR,M1</v>
          </cell>
          <cell r="J1669" t="str">
            <v>Actividades de apoyo administrativo</v>
          </cell>
        </row>
        <row r="1670">
          <cell r="I1670" t="str">
            <v>GYR,J1</v>
          </cell>
          <cell r="J1670" t="str">
            <v>Pensiones en curso de pago Ley 1973</v>
          </cell>
        </row>
        <row r="1671">
          <cell r="I1671" t="str">
            <v>GYR,J2</v>
          </cell>
          <cell r="J1671" t="str">
            <v>Rentas vitalicias Ley 1997</v>
          </cell>
        </row>
        <row r="1672">
          <cell r="I1672" t="str">
            <v>GYR,J3</v>
          </cell>
          <cell r="J1672" t="str">
            <v>Régimen de Pensiones y Jubilaciones IMSS</v>
          </cell>
        </row>
        <row r="1673">
          <cell r="I1673" t="str">
            <v>GYR,J4</v>
          </cell>
          <cell r="J1673" t="str">
            <v>Pagar oportunamente los subsidios a los asegurados con derecho</v>
          </cell>
        </row>
        <row r="1674">
          <cell r="I1674" t="str">
            <v>GYN,R1</v>
          </cell>
          <cell r="J1674" t="str">
            <v>Gastos de Administración</v>
          </cell>
        </row>
        <row r="1675">
          <cell r="I1675" t="str">
            <v>GYN,E1</v>
          </cell>
          <cell r="J1675" t="str">
            <v>Control de Enfermedades Prevenibles por Vacunación</v>
          </cell>
        </row>
        <row r="1676">
          <cell r="I1676" t="str">
            <v>GYN,E2</v>
          </cell>
          <cell r="J1676" t="str">
            <v>Control de Enfermedades Transmisibles</v>
          </cell>
        </row>
        <row r="1677">
          <cell r="I1677" t="str">
            <v>GYN,E3</v>
          </cell>
          <cell r="J1677" t="str">
            <v>Detección Oportuna de Enfermedades</v>
          </cell>
        </row>
        <row r="1678">
          <cell r="I1678" t="str">
            <v>GYN,E4</v>
          </cell>
          <cell r="J1678" t="str">
            <v>Orientación para la Salud</v>
          </cell>
        </row>
        <row r="1679">
          <cell r="I1679" t="str">
            <v>GYN,E5</v>
          </cell>
          <cell r="J1679" t="str">
            <v>Control del Estado de Salud de la Embarazada</v>
          </cell>
        </row>
        <row r="1680">
          <cell r="I1680" t="str">
            <v>GYN,E6</v>
          </cell>
          <cell r="J1680" t="str">
            <v>Atención Materno Infantil</v>
          </cell>
        </row>
        <row r="1681">
          <cell r="I1681" t="str">
            <v>GYN,E7</v>
          </cell>
          <cell r="J1681" t="str">
            <v>Consulta Bucal</v>
          </cell>
        </row>
        <row r="1682">
          <cell r="I1682" t="str">
            <v>GYN,E8</v>
          </cell>
          <cell r="J1682" t="str">
            <v>Atención y Mejoramiento Nutricional</v>
          </cell>
        </row>
        <row r="1683">
          <cell r="I1683" t="str">
            <v>GYN,E9</v>
          </cell>
          <cell r="J1683" t="str">
            <v>Consulta Externa General</v>
          </cell>
        </row>
        <row r="1684">
          <cell r="I1684" t="str">
            <v>GYN,E10</v>
          </cell>
          <cell r="J1684" t="str">
            <v>Consulta Externa Especializada</v>
          </cell>
        </row>
        <row r="1685">
          <cell r="I1685" t="str">
            <v>GYN,E11</v>
          </cell>
          <cell r="J1685" t="str">
            <v>Hospitalización General</v>
          </cell>
        </row>
        <row r="1686">
          <cell r="I1686" t="str">
            <v>GYN,K11</v>
          </cell>
          <cell r="J1686" t="str">
            <v>Proyectos de infraestructura social de salud</v>
          </cell>
        </row>
        <row r="1687">
          <cell r="I1687" t="str">
            <v>GYN,E12</v>
          </cell>
          <cell r="J1687" t="str">
            <v>Hospitalización Especializada</v>
          </cell>
        </row>
        <row r="1688">
          <cell r="I1688" t="str">
            <v>GYN,E13</v>
          </cell>
          <cell r="J1688" t="str">
            <v>Atención de Urgencias</v>
          </cell>
        </row>
        <row r="1689">
          <cell r="I1689" t="str">
            <v>GYN,E14</v>
          </cell>
          <cell r="J1689" t="str">
            <v>Rehabilitación</v>
          </cell>
        </row>
        <row r="1690">
          <cell r="I1690" t="str">
            <v>GYN,E15</v>
          </cell>
          <cell r="J1690" t="str">
            <v>Investigación Científica y Tecnológica</v>
          </cell>
        </row>
        <row r="1691">
          <cell r="I1691" t="str">
            <v>GYN,R15</v>
          </cell>
          <cell r="J1691" t="str">
            <v>Investigación Científica y Tecnológica</v>
          </cell>
        </row>
        <row r="1692">
          <cell r="I1692" t="str">
            <v>GYN,E16</v>
          </cell>
          <cell r="J1692" t="str">
            <v>Capacitación y Formación de los Recursos Humanos en Salud</v>
          </cell>
        </row>
        <row r="1693">
          <cell r="I1693" t="str">
            <v>GYN,R16</v>
          </cell>
          <cell r="J1693" t="str">
            <v>Capacitación y Formación de los Recursos Humanos en Salud</v>
          </cell>
        </row>
        <row r="1694">
          <cell r="I1694" t="str">
            <v>GYN,E17</v>
          </cell>
          <cell r="J1694" t="str">
            <v>Mantenimiento de Equipo Médico y Electromecánico</v>
          </cell>
        </row>
        <row r="1695">
          <cell r="I1695" t="str">
            <v>GYN,R17</v>
          </cell>
          <cell r="J1695" t="str">
            <v>Mantenimiento de Equipo Médico y Electromécanico</v>
          </cell>
        </row>
        <row r="1696">
          <cell r="I1696" t="str">
            <v>GYN,E18</v>
          </cell>
          <cell r="J1696" t="str">
            <v>Suministro de Claves de Medicamentos</v>
          </cell>
        </row>
        <row r="1697">
          <cell r="I1697" t="str">
            <v>GYN,K27</v>
          </cell>
          <cell r="J1697" t="str">
            <v>Mantenimiento de infraestructura</v>
          </cell>
        </row>
        <row r="1698">
          <cell r="I1698" t="str">
            <v>GYN,E30</v>
          </cell>
          <cell r="J1698" t="str">
            <v>Servicios Deportivos</v>
          </cell>
        </row>
        <row r="1699">
          <cell r="I1699" t="str">
            <v>GYN,R30</v>
          </cell>
          <cell r="J1699" t="str">
            <v>Servicios Deportivos</v>
          </cell>
        </row>
        <row r="1700">
          <cell r="I1700" t="str">
            <v>GYN,R31</v>
          </cell>
          <cell r="J1700" t="str">
            <v>Servicios Culturales</v>
          </cell>
        </row>
        <row r="1701">
          <cell r="I1701" t="str">
            <v>GYN,E31</v>
          </cell>
          <cell r="J1701" t="str">
            <v>Servicios Culturales</v>
          </cell>
        </row>
        <row r="1702">
          <cell r="I1702" t="str">
            <v>GYN,E32</v>
          </cell>
          <cell r="J1702" t="str">
            <v>Servicios Turísticos</v>
          </cell>
        </row>
        <row r="1703">
          <cell r="I1703" t="str">
            <v>GYN,E33</v>
          </cell>
          <cell r="J1703" t="str">
            <v>Servicios Integrales a Pensionados</v>
          </cell>
        </row>
        <row r="1704">
          <cell r="I1704" t="str">
            <v>GYN,R33</v>
          </cell>
          <cell r="J1704" t="str">
            <v>Servicios Integrales a Pensionados</v>
          </cell>
        </row>
        <row r="1705">
          <cell r="I1705" t="str">
            <v>GYN,R34</v>
          </cell>
          <cell r="J1705" t="str">
            <v>Servicios Funerarios</v>
          </cell>
        </row>
        <row r="1706">
          <cell r="I1706" t="str">
            <v>GYN,E34</v>
          </cell>
          <cell r="J1706" t="str">
            <v>Servicios Funerarios</v>
          </cell>
        </row>
        <row r="1707">
          <cell r="I1707" t="str">
            <v>GYN,E35</v>
          </cell>
          <cell r="J1707" t="str">
            <v>Capacitación y Formación de Recursos Humanos en Seguridad Social</v>
          </cell>
        </row>
        <row r="1708">
          <cell r="I1708" t="str">
            <v>GYN,R35</v>
          </cell>
          <cell r="J1708" t="str">
            <v>Capacitación y Formación de Recursos Humanos en Seguridad Social</v>
          </cell>
        </row>
        <row r="1709">
          <cell r="I1709" t="str">
            <v>GYN,R36</v>
          </cell>
          <cell r="J1709" t="str">
            <v>Equidad de Género</v>
          </cell>
        </row>
        <row r="1710">
          <cell r="I1710" t="str">
            <v>GYN,E36</v>
          </cell>
          <cell r="J1710" t="str">
            <v>Equidad de Género</v>
          </cell>
        </row>
        <row r="1711">
          <cell r="I1711" t="str">
            <v>GYN,E37</v>
          </cell>
          <cell r="J1711" t="str">
            <v>Créditos a Corto y Mediano Plazo</v>
          </cell>
        </row>
        <row r="1712">
          <cell r="I1712" t="str">
            <v>GYN,E38</v>
          </cell>
          <cell r="J1712" t="str">
            <v>Servicios de Estancias de Bienestar y Desarrollo Infantil</v>
          </cell>
        </row>
        <row r="1713">
          <cell r="I1713" t="str">
            <v>GYN,E39</v>
          </cell>
          <cell r="J1713" t="str">
            <v>Programas y Servicios de Apoyo para la Adquisición de Productos Básicos y de Consumo para el Hogar</v>
          </cell>
        </row>
        <row r="1714">
          <cell r="I1714" t="str">
            <v>GYN,E40</v>
          </cell>
          <cell r="J1714" t="str">
            <v>Programas y Servicios de Apoyo para la Adquisición de Medicinas y Productos Farmacéuticos</v>
          </cell>
        </row>
        <row r="1715">
          <cell r="I1715" t="str">
            <v>GYN,E41</v>
          </cell>
          <cell r="J1715" t="str">
            <v>Servicios Integrales de Turismo</v>
          </cell>
        </row>
        <row r="1716">
          <cell r="I1716" t="str">
            <v>GYN,O1</v>
          </cell>
          <cell r="J1716" t="str">
            <v>Actividades de apoyo a la función pública y buen gobierno</v>
          </cell>
        </row>
        <row r="1717">
          <cell r="I1717" t="str">
            <v>GYN,M1</v>
          </cell>
          <cell r="J1717" t="str">
            <v>Actividades de apoyo administrativo</v>
          </cell>
        </row>
        <row r="1718">
          <cell r="I1718" t="str">
            <v>GYN,M2</v>
          </cell>
          <cell r="J1718" t="str">
            <v>Gastos Administrativos por Operación de Fondos y Seguros</v>
          </cell>
        </row>
        <row r="1719">
          <cell r="I1719" t="str">
            <v>GYN,M3</v>
          </cell>
          <cell r="J1719" t="str">
            <v>Gastos de Administración</v>
          </cell>
        </row>
        <row r="1720">
          <cell r="I1720" t="str">
            <v>GYN,J19</v>
          </cell>
          <cell r="J1720" t="str">
            <v>Pensiones por Riesgos de Trabajo</v>
          </cell>
        </row>
        <row r="1721">
          <cell r="I1721" t="str">
            <v>GYN,J20</v>
          </cell>
          <cell r="J1721" t="str">
            <v>Subsidios y Ayudas</v>
          </cell>
        </row>
        <row r="1722">
          <cell r="I1722" t="str">
            <v>GYN,J21</v>
          </cell>
          <cell r="J1722" t="str">
            <v>Pensiones por Invalidez</v>
          </cell>
        </row>
        <row r="1723">
          <cell r="I1723" t="str">
            <v>GYN,J22</v>
          </cell>
          <cell r="J1723" t="str">
            <v>Pensiones por Causa de Muerte</v>
          </cell>
        </row>
        <row r="1724">
          <cell r="I1724" t="str">
            <v>GYN,J23</v>
          </cell>
          <cell r="J1724" t="str">
            <v>Pensiones por Retiro</v>
          </cell>
        </row>
        <row r="1725">
          <cell r="I1725" t="str">
            <v>GYN,J24</v>
          </cell>
          <cell r="J1725" t="str">
            <v>Pensiones por Cesantía</v>
          </cell>
        </row>
        <row r="1726">
          <cell r="I1726" t="str">
            <v>GYN,J25</v>
          </cell>
          <cell r="J1726" t="str">
            <v>Pensiones por Vejez</v>
          </cell>
        </row>
        <row r="1727">
          <cell r="I1727" t="str">
            <v>GYN,J26</v>
          </cell>
          <cell r="J1727" t="str">
            <v>Pensiones y Jubilaciones</v>
          </cell>
        </row>
        <row r="1728">
          <cell r="I1728" t="str">
            <v>GYN,J27</v>
          </cell>
          <cell r="J1728" t="str">
            <v>Indemnizaciones Globales</v>
          </cell>
        </row>
        <row r="1729">
          <cell r="I1729" t="str">
            <v>GYN,J28</v>
          </cell>
          <cell r="J1729" t="str">
            <v>Pagos de Funeral</v>
          </cell>
        </row>
        <row r="1730">
          <cell r="I1730" t="str">
            <v>GYN,J29</v>
          </cell>
          <cell r="J1730" t="str">
            <v>Cuentas Individuales de los Trabajadores</v>
          </cell>
        </row>
      </sheetData>
      <sheetData sheetId="1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 val="GP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 val="SPC"/>
    </sheetNames>
    <sheetDataSet>
      <sheetData sheetId="0"/>
      <sheetData sheetId="1"/>
      <sheetData sheetId="2"/>
      <sheetData sheetId="3"/>
      <sheetData sheetId="4"/>
      <sheetData sheetId="5"/>
      <sheetData sheetId="6"/>
      <sheetData sheetId="7">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 val="sal 2"/>
    </sheetNames>
    <sheetDataSet>
      <sheetData sheetId="0">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ajuste OICs"/>
      <sheetName val="ajuste SFP"/>
      <sheetName val="Hoja3"/>
      <sheetName val="cat ramos"/>
    </sheetNames>
    <sheetDataSet>
      <sheetData sheetId="0" refreshError="1"/>
      <sheetData sheetId="1" refreshError="1"/>
      <sheetData sheetId="2"/>
      <sheetData sheetId="3"/>
      <sheetData sheetId="4" refreshError="1"/>
      <sheetData sheetId="5">
        <row r="10">
          <cell r="A10">
            <v>1</v>
          </cell>
          <cell r="B10" t="str">
            <v>Poder Legislativo</v>
          </cell>
        </row>
        <row r="11">
          <cell r="A11">
            <v>2</v>
          </cell>
          <cell r="B11" t="str">
            <v>Presidencia de la República</v>
          </cell>
        </row>
        <row r="12">
          <cell r="A12">
            <v>3</v>
          </cell>
          <cell r="B12" t="str">
            <v>Poder Judicial</v>
          </cell>
        </row>
        <row r="13">
          <cell r="A13">
            <v>4</v>
          </cell>
          <cell r="B13" t="str">
            <v>Gobernación</v>
          </cell>
        </row>
        <row r="14">
          <cell r="A14">
            <v>5</v>
          </cell>
          <cell r="B14" t="str">
            <v>Relaciones Exteriores</v>
          </cell>
        </row>
        <row r="15">
          <cell r="A15">
            <v>6</v>
          </cell>
          <cell r="B15" t="str">
            <v>Hacienda y Crédito Público</v>
          </cell>
        </row>
        <row r="16">
          <cell r="A16">
            <v>7</v>
          </cell>
          <cell r="B16" t="str">
            <v>Defensa Nacional</v>
          </cell>
        </row>
        <row r="17">
          <cell r="A17">
            <v>8</v>
          </cell>
          <cell r="B17" t="str">
            <v>Agricultura, Ganadería, Desarrollo Rural, Pesca y Alimentación</v>
          </cell>
        </row>
        <row r="18">
          <cell r="A18">
            <v>9</v>
          </cell>
          <cell r="B18" t="str">
            <v>Comunicaciones y Transportes</v>
          </cell>
        </row>
        <row r="19">
          <cell r="A19">
            <v>10</v>
          </cell>
          <cell r="B19" t="str">
            <v>Economía</v>
          </cell>
        </row>
        <row r="20">
          <cell r="A20">
            <v>11</v>
          </cell>
          <cell r="B20" t="str">
            <v>Educación Pública</v>
          </cell>
        </row>
        <row r="21">
          <cell r="A21">
            <v>12</v>
          </cell>
          <cell r="B21" t="str">
            <v>Salud</v>
          </cell>
        </row>
        <row r="22">
          <cell r="A22">
            <v>13</v>
          </cell>
          <cell r="B22" t="str">
            <v>Marina</v>
          </cell>
        </row>
        <row r="23">
          <cell r="A23">
            <v>14</v>
          </cell>
          <cell r="B23" t="str">
            <v>Trabajo y Previsión Social</v>
          </cell>
        </row>
        <row r="24">
          <cell r="A24">
            <v>15</v>
          </cell>
          <cell r="B24" t="str">
            <v>Reforma Agraria</v>
          </cell>
        </row>
        <row r="25">
          <cell r="A25">
            <v>16</v>
          </cell>
          <cell r="B25" t="str">
            <v>Medio Ambiente y Recursos Naturales</v>
          </cell>
        </row>
        <row r="26">
          <cell r="A26">
            <v>17</v>
          </cell>
          <cell r="B26" t="str">
            <v>Procuraduría General de la República</v>
          </cell>
        </row>
        <row r="27">
          <cell r="A27">
            <v>18</v>
          </cell>
          <cell r="B27" t="str">
            <v>Energía</v>
          </cell>
        </row>
        <row r="28">
          <cell r="A28">
            <v>19</v>
          </cell>
          <cell r="B28" t="str">
            <v>Aportaciones a Seguridad Social</v>
          </cell>
        </row>
        <row r="29">
          <cell r="A29">
            <v>20</v>
          </cell>
          <cell r="B29" t="str">
            <v>Desarrollo Social</v>
          </cell>
        </row>
        <row r="30">
          <cell r="A30">
            <v>21</v>
          </cell>
          <cell r="B30" t="str">
            <v>Turismo</v>
          </cell>
        </row>
        <row r="31">
          <cell r="A31">
            <v>22</v>
          </cell>
          <cell r="B31" t="str">
            <v>Instituto Federal Electoral</v>
          </cell>
        </row>
        <row r="32">
          <cell r="A32">
            <v>23</v>
          </cell>
          <cell r="B32" t="str">
            <v>Provisiones Salariales y Económicas</v>
          </cell>
        </row>
        <row r="33">
          <cell r="A33">
            <v>24</v>
          </cell>
          <cell r="B33" t="str">
            <v>Deuda Pública</v>
          </cell>
        </row>
        <row r="34">
          <cell r="A34">
            <v>25</v>
          </cell>
          <cell r="B34" t="str">
            <v>Previsiones y Aportaciones para los Sistemas de Educación Básica, Normal, Tecnológica y de Adultos</v>
          </cell>
        </row>
        <row r="35">
          <cell r="A35">
            <v>27</v>
          </cell>
          <cell r="B35" t="str">
            <v>Función Pública</v>
          </cell>
        </row>
        <row r="36">
          <cell r="A36">
            <v>28</v>
          </cell>
          <cell r="B36" t="str">
            <v>Participaciones a Entidades Federativas y Municipios</v>
          </cell>
        </row>
        <row r="37">
          <cell r="A37">
            <v>29</v>
          </cell>
          <cell r="B37" t="str">
            <v>Erogaciones para las Operaciones y Programas de Saneamiento Financiero</v>
          </cell>
        </row>
        <row r="38">
          <cell r="A38">
            <v>30</v>
          </cell>
          <cell r="B38" t="str">
            <v>Adeudos de Ejercicios Fiscales Anteriores</v>
          </cell>
        </row>
        <row r="39">
          <cell r="A39">
            <v>31</v>
          </cell>
          <cell r="B39" t="str">
            <v>Tribunales Agrarios</v>
          </cell>
        </row>
        <row r="40">
          <cell r="A40">
            <v>32</v>
          </cell>
          <cell r="B40" t="str">
            <v>Tribunal Federal de Justicia Fiscal y Administrativa</v>
          </cell>
        </row>
        <row r="41">
          <cell r="A41">
            <v>33</v>
          </cell>
          <cell r="B41" t="str">
            <v>Aportaciones Federales para Entidades Federativas y Municipios</v>
          </cell>
        </row>
        <row r="42">
          <cell r="A42">
            <v>34</v>
          </cell>
          <cell r="B42" t="str">
            <v>Erogaciones para los Programas de Apoyo a Ahorradores y Deudores de la Banca</v>
          </cell>
        </row>
        <row r="43">
          <cell r="A43">
            <v>35</v>
          </cell>
          <cell r="B43" t="str">
            <v>Comisión Nacional de los Derechos Humanos</v>
          </cell>
        </row>
        <row r="44">
          <cell r="A44">
            <v>36</v>
          </cell>
          <cell r="B44" t="str">
            <v>Seguridad Pública</v>
          </cell>
        </row>
        <row r="45">
          <cell r="A45">
            <v>37</v>
          </cell>
          <cell r="B45" t="str">
            <v>Consejería Jurídica del Ejecutivo Federal</v>
          </cell>
        </row>
        <row r="46">
          <cell r="A46">
            <v>38</v>
          </cell>
          <cell r="B46" t="str">
            <v>Consejo Nacional de Ciencia y Tecnología</v>
          </cell>
        </row>
        <row r="47">
          <cell r="A47">
            <v>40</v>
          </cell>
          <cell r="B47" t="str">
            <v>Información Nacional Estadística y Geográfica</v>
          </cell>
        </row>
        <row r="48">
          <cell r="A48" t="str">
            <v>GYR</v>
          </cell>
          <cell r="B48" t="str">
            <v>Instituto Mexicano del Seguro Social</v>
          </cell>
        </row>
        <row r="49">
          <cell r="A49" t="str">
            <v>GYN</v>
          </cell>
          <cell r="B49" t="str">
            <v>Instituto de Seguridad y Servicios Sociales de los Trabajadores del Estado</v>
          </cell>
        </row>
        <row r="50">
          <cell r="A50" t="str">
            <v>TZZ</v>
          </cell>
          <cell r="B50" t="str">
            <v>Petróleos Mexicanos (Consolidado)</v>
          </cell>
        </row>
        <row r="51">
          <cell r="A51" t="str">
            <v>T1O</v>
          </cell>
          <cell r="B51" t="str">
            <v>Luz y Fuerza del Centro</v>
          </cell>
        </row>
        <row r="52">
          <cell r="A52" t="str">
            <v>TOQ</v>
          </cell>
          <cell r="B52" t="str">
            <v>Comisión Federal de Electricidad</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 val="16"/>
      <sheetName val="1"/>
      <sheetName val="4"/>
      <sheetName val="6"/>
      <sheetName val="10"/>
      <sheetName val="11"/>
      <sheetName val="12"/>
      <sheetName val="13"/>
      <sheetName val="14"/>
      <sheetName val="15"/>
      <sheetName val="17"/>
      <sheetName val="18"/>
      <sheetName val="19"/>
      <sheetName val="2"/>
      <sheetName val="20"/>
      <sheetName val="21"/>
      <sheetName val="22"/>
      <sheetName val="3"/>
      <sheetName val="5"/>
      <sheetName val="7"/>
      <sheetName val="8"/>
      <sheetName val="9"/>
    </sheetNames>
    <sheetDataSet>
      <sheetData sheetId="0"/>
      <sheetData sheetId="1"/>
      <sheetData sheetId="2">
        <row r="3">
          <cell r="B3" t="str">
            <v xml:space="preserve">                                                                                                                        ADECUADO II,   2003</v>
          </cell>
        </row>
      </sheetData>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 1"/>
      <sheetName val="Hoja3"/>
      <sheetName val="Hoja4"/>
    </sheetNames>
    <sheetDataSet>
      <sheetData sheetId="0" refreshError="1"/>
      <sheetData sheetId="1" refreshError="1"/>
      <sheetData sheetId="2" refreshError="1"/>
      <sheetData sheetId="3" refreshError="1">
        <row r="12">
          <cell r="B12" t="str">
            <v>Dirección General de Fibras Naturales y Biocombustibles</v>
          </cell>
        </row>
        <row r="13">
          <cell r="B13" t="str">
            <v>Dirección General de Productividad y Desarrollo Tecnológico</v>
          </cell>
        </row>
        <row r="22">
          <cell r="B22" t="str">
            <v>Dirección General de Industrias Ligeras</v>
          </cell>
        </row>
        <row r="23">
          <cell r="B23" t="str">
            <v>Dirección General de Innovación, Servicios y Comercio Interior</v>
          </cell>
        </row>
        <row r="26">
          <cell r="B26" t="str">
            <v>Procuraduría Federal del Consumidor</v>
          </cell>
        </row>
        <row r="54">
          <cell r="B54" t="str">
            <v>Hospital Regional de Alta Especialidad de Ixtapaluca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Mod Eco Controlados 99"/>
    </sheetNames>
    <sheetDataSet>
      <sheetData sheetId="0">
        <row r="12">
          <cell r="M12">
            <v>52.917879218131155</v>
          </cell>
        </row>
        <row r="13">
          <cell r="M13">
            <v>55.3831366963188</v>
          </cell>
        </row>
        <row r="14">
          <cell r="M14">
            <v>55.903847373030132</v>
          </cell>
        </row>
        <row r="15">
          <cell r="M15">
            <v>56.62</v>
          </cell>
        </row>
        <row r="16">
          <cell r="M16">
            <v>55.85</v>
          </cell>
        </row>
        <row r="17">
          <cell r="M17">
            <v>56.98</v>
          </cell>
        </row>
      </sheetData>
      <sheetData sheetId="1">
        <row r="4">
          <cell r="E4">
            <v>24.3</v>
          </cell>
        </row>
      </sheetData>
      <sheetData sheetId="2"/>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ECOAGO99"/>
      <sheetName val="INGRESOS"/>
      <sheetName val="GASTOS"/>
      <sheetName val="FLUJO"/>
      <sheetName val="CONCILIACIÓN INGRESOS"/>
      <sheetName val="CONCILIACIÓN GASTOS"/>
      <sheetName val="CONCILIACIÓN RESULTADOS"/>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sheetData sheetId="2"/>
      <sheetData sheetId="3"/>
      <sheetData sheetId="4"/>
      <sheetData sheetId="5"/>
      <sheetData sheetId="6"/>
      <sheetData sheetId="7"/>
      <sheetData sheetId="8"/>
      <sheetData sheetId="9"/>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 val="Premisas IMSS"/>
      <sheetName val="Premisa macro"/>
      <sheetName val="Régimen financiero"/>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 val="Tipos de Cambio"/>
      <sheetName val="Mod Eco Controlados 99"/>
    </sheetNames>
    <sheetDataSet>
      <sheetData sheetId="0"/>
      <sheetData sheetId="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 val="BANPRO99"/>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 sheetId="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92"/>
  <sheetViews>
    <sheetView showGridLines="0" topLeftCell="C1" workbookViewId="0">
      <selection activeCell="B11" sqref="B11"/>
    </sheetView>
  </sheetViews>
  <sheetFormatPr baseColWidth="10" defaultRowHeight="15"/>
  <cols>
    <col min="1" max="1" width="5.85546875" customWidth="1"/>
    <col min="2" max="2" width="65.7109375" customWidth="1"/>
    <col min="3" max="4" width="15.7109375" bestFit="1" customWidth="1"/>
    <col min="5" max="5" width="18.5703125" bestFit="1" customWidth="1"/>
    <col min="6" max="6" width="14.5703125" bestFit="1" customWidth="1"/>
    <col min="7" max="8" width="15.7109375" bestFit="1" customWidth="1"/>
    <col min="9" max="9" width="2.7109375" customWidth="1"/>
    <col min="10" max="10" width="10.85546875" bestFit="1" customWidth="1"/>
    <col min="11" max="11" width="10.7109375" bestFit="1" customWidth="1"/>
  </cols>
  <sheetData>
    <row r="1" spans="1:12" ht="60.75" customHeight="1">
      <c r="A1" s="1"/>
      <c r="B1" s="354" t="s">
        <v>0</v>
      </c>
      <c r="C1" s="354"/>
      <c r="D1" s="354"/>
      <c r="E1" s="354"/>
      <c r="F1" s="354"/>
      <c r="G1" s="354"/>
      <c r="H1" s="354"/>
      <c r="I1" s="354"/>
      <c r="J1" s="354"/>
      <c r="K1" s="354"/>
    </row>
    <row r="2" spans="1:12">
      <c r="A2" s="2"/>
      <c r="B2" s="2"/>
      <c r="C2" s="355" t="s">
        <v>1</v>
      </c>
      <c r="D2" s="355"/>
      <c r="E2" s="355"/>
      <c r="F2" s="355"/>
      <c r="G2" s="355"/>
      <c r="H2" s="355"/>
      <c r="I2" s="3"/>
      <c r="J2" s="4"/>
      <c r="K2" s="4"/>
    </row>
    <row r="3" spans="1:12">
      <c r="A3" s="5"/>
      <c r="B3" s="5"/>
      <c r="C3" s="356" t="s">
        <v>2</v>
      </c>
      <c r="D3" s="356" t="s">
        <v>3</v>
      </c>
      <c r="E3" s="356" t="s">
        <v>4</v>
      </c>
      <c r="F3" s="357" t="s">
        <v>5</v>
      </c>
      <c r="G3" s="357"/>
      <c r="H3" s="357"/>
      <c r="I3" s="6"/>
      <c r="J3" s="355" t="s">
        <v>6</v>
      </c>
      <c r="K3" s="355"/>
    </row>
    <row r="4" spans="1:12" ht="24">
      <c r="A4" s="5" t="s">
        <v>7</v>
      </c>
      <c r="B4" s="7" t="s">
        <v>8</v>
      </c>
      <c r="C4" s="356"/>
      <c r="D4" s="356"/>
      <c r="E4" s="356"/>
      <c r="F4" s="6" t="s">
        <v>9</v>
      </c>
      <c r="G4" s="7" t="s">
        <v>10</v>
      </c>
      <c r="H4" s="7" t="s">
        <v>11</v>
      </c>
      <c r="I4" s="7"/>
      <c r="J4" s="6" t="s">
        <v>12</v>
      </c>
      <c r="K4" s="6" t="s">
        <v>13</v>
      </c>
    </row>
    <row r="5" spans="1:12" ht="15.75" thickBot="1">
      <c r="A5" s="8"/>
      <c r="B5" s="8"/>
      <c r="C5" s="9" t="s">
        <v>14</v>
      </c>
      <c r="D5" s="9" t="s">
        <v>15</v>
      </c>
      <c r="E5" s="9" t="s">
        <v>16</v>
      </c>
      <c r="F5" s="9" t="s">
        <v>17</v>
      </c>
      <c r="G5" s="8" t="s">
        <v>18</v>
      </c>
      <c r="H5" s="8" t="s">
        <v>19</v>
      </c>
      <c r="I5" s="8"/>
      <c r="J5" s="8" t="s">
        <v>20</v>
      </c>
      <c r="K5" s="8" t="s">
        <v>21</v>
      </c>
    </row>
    <row r="6" spans="1:12">
      <c r="A6" s="10" t="s">
        <v>22</v>
      </c>
      <c r="B6" s="10"/>
      <c r="C6" s="11">
        <f t="shared" ref="C6:H6" si="0">C7+C18+C23+C28+C31+C40+C47+C53+C63+C65+C78+C80+C83+C86</f>
        <v>77174089395.659882</v>
      </c>
      <c r="D6" s="11">
        <f t="shared" si="0"/>
        <v>76320989803.399872</v>
      </c>
      <c r="E6" s="11">
        <f t="shared" si="0"/>
        <v>15057281525.000002</v>
      </c>
      <c r="F6" s="11">
        <f t="shared" si="0"/>
        <v>3921781368.1399999</v>
      </c>
      <c r="G6" s="11">
        <f t="shared" si="0"/>
        <v>10607076921.440001</v>
      </c>
      <c r="H6" s="11">
        <f t="shared" si="0"/>
        <v>14930849280.5</v>
      </c>
      <c r="I6" s="11"/>
      <c r="J6" s="12">
        <f>IFERROR(+H6/D6*100,"n.a.")</f>
        <v>19.56322804376795</v>
      </c>
      <c r="K6" s="12">
        <f t="shared" ref="K6:K69" si="1">IFERROR(+H6/E6*100,"n.a.")</f>
        <v>99.160324894702384</v>
      </c>
      <c r="L6" s="13"/>
    </row>
    <row r="7" spans="1:12">
      <c r="A7" s="10" t="s">
        <v>23</v>
      </c>
      <c r="B7" s="10"/>
      <c r="C7" s="11">
        <f t="shared" ref="C7:H7" si="2">SUM(C8:C17)</f>
        <v>11408834424</v>
      </c>
      <c r="D7" s="11">
        <f t="shared" si="2"/>
        <v>11408834424</v>
      </c>
      <c r="E7" s="11">
        <f t="shared" si="2"/>
        <v>584556641.99999988</v>
      </c>
      <c r="F7" s="11">
        <f t="shared" si="2"/>
        <v>107031596.94999999</v>
      </c>
      <c r="G7" s="11">
        <f t="shared" si="2"/>
        <v>326309380.66000009</v>
      </c>
      <c r="H7" s="11">
        <f t="shared" si="2"/>
        <v>564390134.20999992</v>
      </c>
      <c r="I7" s="11"/>
      <c r="J7" s="12">
        <f>IFERROR(+H7/D7*100,"n.a.")</f>
        <v>4.946957009234267</v>
      </c>
      <c r="K7" s="12">
        <f>IFERROR(+H7/E7*100,"n.a.")</f>
        <v>96.550119126009363</v>
      </c>
      <c r="L7" s="13"/>
    </row>
    <row r="8" spans="1:12">
      <c r="A8" s="14"/>
      <c r="B8" s="14" t="s">
        <v>24</v>
      </c>
      <c r="C8" s="15">
        <v>130894221</v>
      </c>
      <c r="D8" s="15">
        <v>131387323.27999996</v>
      </c>
      <c r="E8" s="15">
        <v>17977420.300000001</v>
      </c>
      <c r="F8" s="15">
        <v>3214775.5</v>
      </c>
      <c r="G8" s="15">
        <v>11730871.910000002</v>
      </c>
      <c r="H8" s="15">
        <v>17977420.300000001</v>
      </c>
      <c r="I8" s="15"/>
      <c r="J8" s="16">
        <f>IFERROR(+H8/D8*100,"n.a.")</f>
        <v>13.682766229804578</v>
      </c>
      <c r="K8" s="16">
        <f t="shared" si="1"/>
        <v>100</v>
      </c>
      <c r="L8" s="13"/>
    </row>
    <row r="9" spans="1:12">
      <c r="A9" s="14"/>
      <c r="B9" s="14" t="s">
        <v>25</v>
      </c>
      <c r="C9" s="15">
        <v>25100000</v>
      </c>
      <c r="D9" s="17">
        <v>25100000</v>
      </c>
      <c r="E9" s="17">
        <v>0</v>
      </c>
      <c r="F9" s="17">
        <v>0</v>
      </c>
      <c r="G9" s="17">
        <v>0</v>
      </c>
      <c r="H9" s="17">
        <v>0</v>
      </c>
      <c r="I9" s="17"/>
      <c r="J9" s="16">
        <f>IFERROR(+H9/D9*100,"n.a.")</f>
        <v>0</v>
      </c>
      <c r="K9" s="16" t="str">
        <f t="shared" si="1"/>
        <v>n.a.</v>
      </c>
      <c r="L9" s="13"/>
    </row>
    <row r="10" spans="1:12">
      <c r="A10" s="14"/>
      <c r="B10" s="14" t="s">
        <v>26</v>
      </c>
      <c r="C10" s="15">
        <v>219360508</v>
      </c>
      <c r="D10" s="15">
        <v>194058876.96999997</v>
      </c>
      <c r="E10" s="15">
        <v>31784410.839999992</v>
      </c>
      <c r="F10" s="15">
        <v>8401190.9699999988</v>
      </c>
      <c r="G10" s="15">
        <v>20871709.360000003</v>
      </c>
      <c r="H10" s="15">
        <v>31784410.839999992</v>
      </c>
      <c r="I10" s="15"/>
      <c r="J10" s="16">
        <f t="shared" ref="J10:J73" si="3">IFERROR(+H10/D10*100,"n.a.")</f>
        <v>16.378746149764446</v>
      </c>
      <c r="K10" s="16">
        <f t="shared" si="1"/>
        <v>100</v>
      </c>
      <c r="L10" s="13"/>
    </row>
    <row r="11" spans="1:12">
      <c r="A11" s="14"/>
      <c r="B11" s="14" t="s">
        <v>27</v>
      </c>
      <c r="C11" s="15">
        <v>14103168</v>
      </c>
      <c r="D11" s="15">
        <v>14103168</v>
      </c>
      <c r="E11" s="15">
        <v>3039568.3200000003</v>
      </c>
      <c r="F11" s="15">
        <v>1030156.1900000001</v>
      </c>
      <c r="G11" s="15">
        <v>2068271.2000000002</v>
      </c>
      <c r="H11" s="15">
        <v>3039568.3200000003</v>
      </c>
      <c r="I11" s="15"/>
      <c r="J11" s="16">
        <f t="shared" si="3"/>
        <v>21.552379720641493</v>
      </c>
      <c r="K11" s="16">
        <f t="shared" si="1"/>
        <v>100</v>
      </c>
      <c r="L11" s="13"/>
    </row>
    <row r="12" spans="1:12">
      <c r="A12" s="14"/>
      <c r="B12" s="14" t="s">
        <v>28</v>
      </c>
      <c r="C12" s="15">
        <v>1336299198</v>
      </c>
      <c r="D12" s="15">
        <v>1361107726.7499995</v>
      </c>
      <c r="E12" s="15">
        <v>182047537.28999996</v>
      </c>
      <c r="F12" s="15">
        <v>40334635.769999996</v>
      </c>
      <c r="G12" s="15">
        <v>108907495.97000006</v>
      </c>
      <c r="H12" s="15">
        <v>182045970.36999995</v>
      </c>
      <c r="I12" s="15"/>
      <c r="J12" s="16">
        <f t="shared" si="3"/>
        <v>13.374839242495689</v>
      </c>
      <c r="K12" s="16">
        <f t="shared" si="1"/>
        <v>99.999139279759916</v>
      </c>
      <c r="L12" s="13"/>
    </row>
    <row r="13" spans="1:12">
      <c r="A13" s="14"/>
      <c r="B13" s="14" t="s">
        <v>29</v>
      </c>
      <c r="C13" s="15">
        <v>500000</v>
      </c>
      <c r="D13" s="15">
        <v>500000</v>
      </c>
      <c r="E13" s="15">
        <v>350000</v>
      </c>
      <c r="F13" s="15">
        <v>0</v>
      </c>
      <c r="G13" s="15">
        <v>0</v>
      </c>
      <c r="H13" s="15">
        <v>350000</v>
      </c>
      <c r="I13" s="15"/>
      <c r="J13" s="16">
        <f t="shared" si="3"/>
        <v>70</v>
      </c>
      <c r="K13" s="16">
        <f t="shared" si="1"/>
        <v>100</v>
      </c>
      <c r="L13" s="13"/>
    </row>
    <row r="14" spans="1:12">
      <c r="A14" s="14"/>
      <c r="B14" s="14" t="s">
        <v>30</v>
      </c>
      <c r="C14" s="15">
        <v>1040285811</v>
      </c>
      <c r="D14" s="15">
        <v>1040285810.9999999</v>
      </c>
      <c r="E14" s="15">
        <v>179524877.36999995</v>
      </c>
      <c r="F14" s="15">
        <v>50951314.519999996</v>
      </c>
      <c r="G14" s="15">
        <v>116072531.89</v>
      </c>
      <c r="H14" s="15">
        <v>179524877.36999995</v>
      </c>
      <c r="I14" s="15"/>
      <c r="J14" s="16">
        <f t="shared" si="3"/>
        <v>17.257264827771447</v>
      </c>
      <c r="K14" s="16">
        <f t="shared" si="1"/>
        <v>100</v>
      </c>
      <c r="L14" s="13"/>
    </row>
    <row r="15" spans="1:12">
      <c r="A15" s="14"/>
      <c r="B15" s="14" t="s">
        <v>31</v>
      </c>
      <c r="C15" s="15">
        <v>7141391518</v>
      </c>
      <c r="D15" s="15">
        <v>7141391518</v>
      </c>
      <c r="E15" s="15">
        <v>142541992.51000002</v>
      </c>
      <c r="F15" s="15">
        <v>266581.92</v>
      </c>
      <c r="G15" s="15">
        <v>53939378.18</v>
      </c>
      <c r="H15" s="15">
        <v>122377051.64000002</v>
      </c>
      <c r="I15" s="15"/>
      <c r="J15" s="16">
        <f t="shared" si="3"/>
        <v>1.7136303384507987</v>
      </c>
      <c r="K15" s="16">
        <f t="shared" si="1"/>
        <v>85.85333310211351</v>
      </c>
      <c r="L15" s="13"/>
    </row>
    <row r="16" spans="1:12">
      <c r="A16" s="14"/>
      <c r="B16" s="14" t="s">
        <v>32</v>
      </c>
      <c r="C16" s="15">
        <v>1284060000</v>
      </c>
      <c r="D16" s="15">
        <v>1284060000</v>
      </c>
      <c r="E16" s="15">
        <v>14543324.619999999</v>
      </c>
      <c r="F16" s="15">
        <v>1895496.48</v>
      </c>
      <c r="G16" s="15">
        <v>4858346.4700000007</v>
      </c>
      <c r="H16" s="15">
        <v>14543324.619999999</v>
      </c>
      <c r="I16" s="15"/>
      <c r="J16" s="16">
        <f t="shared" si="3"/>
        <v>1.1326047552295062</v>
      </c>
      <c r="K16" s="16">
        <f t="shared" si="1"/>
        <v>100</v>
      </c>
      <c r="L16" s="13"/>
    </row>
    <row r="17" spans="1:12">
      <c r="A17" s="14"/>
      <c r="B17" s="14" t="s">
        <v>33</v>
      </c>
      <c r="C17" s="15">
        <v>216840000</v>
      </c>
      <c r="D17" s="15">
        <v>216840000</v>
      </c>
      <c r="E17" s="15">
        <v>12747510.75</v>
      </c>
      <c r="F17" s="15">
        <v>937445.6</v>
      </c>
      <c r="G17" s="15">
        <v>7860775.6799999997</v>
      </c>
      <c r="H17" s="15">
        <v>12747510.75</v>
      </c>
      <c r="I17" s="15"/>
      <c r="J17" s="16">
        <f t="shared" si="3"/>
        <v>5.8787634892086338</v>
      </c>
      <c r="K17" s="16">
        <f t="shared" si="1"/>
        <v>100</v>
      </c>
      <c r="L17" s="13"/>
    </row>
    <row r="18" spans="1:12">
      <c r="A18" s="10" t="s">
        <v>34</v>
      </c>
      <c r="B18" s="10"/>
      <c r="C18" s="18">
        <f t="shared" ref="C18:H18" si="4">SUM(C19:C22)</f>
        <v>3153665863.54</v>
      </c>
      <c r="D18" s="18">
        <f t="shared" si="4"/>
        <v>3534148409.2200003</v>
      </c>
      <c r="E18" s="18">
        <f t="shared" si="4"/>
        <v>485538297.07999998</v>
      </c>
      <c r="F18" s="18">
        <f t="shared" si="4"/>
        <v>108622331.86</v>
      </c>
      <c r="G18" s="18">
        <f t="shared" si="4"/>
        <v>174237530</v>
      </c>
      <c r="H18" s="18">
        <f t="shared" si="4"/>
        <v>485474148.93000001</v>
      </c>
      <c r="I18" s="18"/>
      <c r="J18" s="12">
        <f t="shared" si="3"/>
        <v>13.736665604180045</v>
      </c>
      <c r="K18" s="12">
        <f t="shared" si="1"/>
        <v>99.986788240930579</v>
      </c>
      <c r="L18" s="13"/>
    </row>
    <row r="19" spans="1:12">
      <c r="A19" s="19"/>
      <c r="B19" s="14" t="s">
        <v>35</v>
      </c>
      <c r="C19" s="15">
        <v>0</v>
      </c>
      <c r="D19" s="15">
        <v>262619967.86000001</v>
      </c>
      <c r="E19" s="15">
        <v>0</v>
      </c>
      <c r="F19" s="15">
        <v>0</v>
      </c>
      <c r="G19" s="15">
        <v>0</v>
      </c>
      <c r="H19" s="15">
        <v>0</v>
      </c>
      <c r="I19" s="15"/>
      <c r="J19" s="16">
        <f t="shared" si="3"/>
        <v>0</v>
      </c>
      <c r="K19" s="16" t="str">
        <f>IFERROR(+H19/E19*100,"n.a.")</f>
        <v>n.a.</v>
      </c>
      <c r="L19" s="13"/>
    </row>
    <row r="20" spans="1:12">
      <c r="A20" s="19"/>
      <c r="B20" s="14" t="s">
        <v>36</v>
      </c>
      <c r="C20" s="15">
        <v>0</v>
      </c>
      <c r="D20" s="15">
        <v>295779199.80000001</v>
      </c>
      <c r="E20" s="15">
        <v>0</v>
      </c>
      <c r="F20" s="15">
        <v>0</v>
      </c>
      <c r="G20" s="15">
        <v>0</v>
      </c>
      <c r="H20" s="15">
        <v>0</v>
      </c>
      <c r="I20" s="15"/>
      <c r="J20" s="16">
        <f t="shared" si="3"/>
        <v>0</v>
      </c>
      <c r="K20" s="16" t="str">
        <f>IFERROR(+H20/E20*100,"n.a.")</f>
        <v>n.a.</v>
      </c>
      <c r="L20" s="13"/>
    </row>
    <row r="21" spans="1:12">
      <c r="A21" s="19"/>
      <c r="B21" s="14" t="s">
        <v>37</v>
      </c>
      <c r="C21" s="15">
        <v>1073665863.5400001</v>
      </c>
      <c r="D21" s="15">
        <v>961860625.95000005</v>
      </c>
      <c r="E21" s="15">
        <v>5277721.07</v>
      </c>
      <c r="F21" s="15">
        <v>4621500</v>
      </c>
      <c r="G21" s="15">
        <v>5045644.8099999996</v>
      </c>
      <c r="H21" s="15">
        <v>5213572.92</v>
      </c>
      <c r="I21" s="15"/>
      <c r="J21" s="16">
        <f t="shared" si="3"/>
        <v>0.54202997600101521</v>
      </c>
      <c r="K21" s="16">
        <f t="shared" si="1"/>
        <v>98.784548308840428</v>
      </c>
      <c r="L21" s="13"/>
    </row>
    <row r="22" spans="1:12">
      <c r="A22" s="19"/>
      <c r="B22" s="14" t="s">
        <v>38</v>
      </c>
      <c r="C22" s="15">
        <v>2080000000</v>
      </c>
      <c r="D22" s="15">
        <v>2013888615.6099999</v>
      </c>
      <c r="E22" s="15">
        <v>480260576.00999999</v>
      </c>
      <c r="F22" s="15">
        <v>104000831.86</v>
      </c>
      <c r="G22" s="15">
        <v>169191885.19</v>
      </c>
      <c r="H22" s="15">
        <v>480260576.00999999</v>
      </c>
      <c r="I22" s="15"/>
      <c r="J22" s="16">
        <f t="shared" si="3"/>
        <v>23.847424941350628</v>
      </c>
      <c r="K22" s="16">
        <f t="shared" si="1"/>
        <v>100</v>
      </c>
      <c r="L22" s="13"/>
    </row>
    <row r="23" spans="1:12">
      <c r="A23" s="10" t="s">
        <v>39</v>
      </c>
      <c r="B23" s="10"/>
      <c r="C23" s="18">
        <f t="shared" ref="C23:H23" si="5">SUM(C24:C27)</f>
        <v>5509794259.4498739</v>
      </c>
      <c r="D23" s="18">
        <f t="shared" si="5"/>
        <v>5435556267.0398731</v>
      </c>
      <c r="E23" s="18">
        <f t="shared" si="5"/>
        <v>911426687.46000063</v>
      </c>
      <c r="F23" s="18">
        <f t="shared" si="5"/>
        <v>177136378.94999999</v>
      </c>
      <c r="G23" s="18">
        <f t="shared" si="5"/>
        <v>559817079.580001</v>
      </c>
      <c r="H23" s="18">
        <f t="shared" si="5"/>
        <v>910230218.19000065</v>
      </c>
      <c r="I23" s="18"/>
      <c r="J23" s="12">
        <f t="shared" si="3"/>
        <v>16.745852190132862</v>
      </c>
      <c r="K23" s="12">
        <f t="shared" si="1"/>
        <v>99.868725670812381</v>
      </c>
      <c r="L23" s="13"/>
    </row>
    <row r="24" spans="1:12" ht="25.5">
      <c r="A24" s="19"/>
      <c r="B24" s="20" t="s">
        <v>40</v>
      </c>
      <c r="C24" s="15">
        <v>3805783452.9198761</v>
      </c>
      <c r="D24" s="15">
        <v>3585765369.7398734</v>
      </c>
      <c r="E24" s="15">
        <v>612774923.22000051</v>
      </c>
      <c r="F24" s="15">
        <v>86380409.430000007</v>
      </c>
      <c r="G24" s="15">
        <v>409558553.34000105</v>
      </c>
      <c r="H24" s="15">
        <v>612303663.19000053</v>
      </c>
      <c r="I24" s="15"/>
      <c r="J24" s="16">
        <f t="shared" si="3"/>
        <v>17.07595450492121</v>
      </c>
      <c r="K24" s="16">
        <f t="shared" si="1"/>
        <v>99.92309410647492</v>
      </c>
      <c r="L24" s="13"/>
    </row>
    <row r="25" spans="1:12" ht="24">
      <c r="A25" s="19"/>
      <c r="B25" s="20" t="s">
        <v>41</v>
      </c>
      <c r="C25" s="15">
        <v>1312638912.0399981</v>
      </c>
      <c r="D25" s="15">
        <v>1454291659.1599991</v>
      </c>
      <c r="E25" s="15">
        <v>251873886.90000007</v>
      </c>
      <c r="F25" s="15">
        <v>88378109.599999994</v>
      </c>
      <c r="G25" s="15">
        <v>128136390.55999999</v>
      </c>
      <c r="H25" s="15">
        <v>251850179.17000011</v>
      </c>
      <c r="I25" s="15"/>
      <c r="J25" s="16">
        <f t="shared" si="3"/>
        <v>17.317721488925343</v>
      </c>
      <c r="K25" s="16">
        <f t="shared" si="1"/>
        <v>99.990587460140574</v>
      </c>
      <c r="L25" s="13"/>
    </row>
    <row r="26" spans="1:12" ht="24">
      <c r="A26" s="19"/>
      <c r="B26" s="20" t="s">
        <v>42</v>
      </c>
      <c r="C26" s="15">
        <v>46657838.940000005</v>
      </c>
      <c r="D26" s="15">
        <v>50785182.630000003</v>
      </c>
      <c r="E26" s="15">
        <v>4404958.3499999996</v>
      </c>
      <c r="F26" s="15">
        <v>2377859.92</v>
      </c>
      <c r="G26" s="15">
        <v>2446673.88</v>
      </c>
      <c r="H26" s="15">
        <v>4404555.76</v>
      </c>
      <c r="I26" s="15"/>
      <c r="J26" s="16">
        <f t="shared" si="3"/>
        <v>8.6729150746385724</v>
      </c>
      <c r="K26" s="16">
        <f t="shared" si="1"/>
        <v>99.990860526524614</v>
      </c>
      <c r="L26" s="13"/>
    </row>
    <row r="27" spans="1:12">
      <c r="A27" s="19"/>
      <c r="B27" s="14" t="s">
        <v>43</v>
      </c>
      <c r="C27" s="15">
        <v>344714055.55000001</v>
      </c>
      <c r="D27" s="15">
        <v>344714055.51000047</v>
      </c>
      <c r="E27" s="15">
        <v>42372918.990000002</v>
      </c>
      <c r="F27" s="15">
        <v>0</v>
      </c>
      <c r="G27" s="15">
        <v>19675461.800000001</v>
      </c>
      <c r="H27" s="15">
        <v>41671820.070000015</v>
      </c>
      <c r="I27" s="15"/>
      <c r="J27" s="16">
        <f t="shared" si="3"/>
        <v>12.088807927587125</v>
      </c>
      <c r="K27" s="16">
        <f t="shared" si="1"/>
        <v>98.345408018349062</v>
      </c>
      <c r="L27" s="13"/>
    </row>
    <row r="28" spans="1:12">
      <c r="A28" s="10" t="s">
        <v>44</v>
      </c>
      <c r="B28" s="10"/>
      <c r="C28" s="18">
        <f t="shared" ref="C28:H28" si="6">SUM(C29:C30)</f>
        <v>36000000</v>
      </c>
      <c r="D28" s="18">
        <f t="shared" si="6"/>
        <v>36272645.899999999</v>
      </c>
      <c r="E28" s="18">
        <f t="shared" si="6"/>
        <v>0</v>
      </c>
      <c r="F28" s="18">
        <f t="shared" si="6"/>
        <v>0</v>
      </c>
      <c r="G28" s="18">
        <f t="shared" si="6"/>
        <v>0</v>
      </c>
      <c r="H28" s="18">
        <f t="shared" si="6"/>
        <v>0</v>
      </c>
      <c r="I28" s="18"/>
      <c r="J28" s="12">
        <f t="shared" si="3"/>
        <v>0</v>
      </c>
      <c r="K28" s="12" t="str">
        <f t="shared" si="1"/>
        <v>n.a.</v>
      </c>
      <c r="L28" s="13"/>
    </row>
    <row r="29" spans="1:12">
      <c r="A29" s="19"/>
      <c r="B29" s="14" t="s">
        <v>45</v>
      </c>
      <c r="C29" s="15">
        <v>25200000</v>
      </c>
      <c r="D29" s="15">
        <v>25200000</v>
      </c>
      <c r="E29" s="15">
        <v>0</v>
      </c>
      <c r="F29" s="15">
        <v>0</v>
      </c>
      <c r="G29" s="15">
        <v>0</v>
      </c>
      <c r="H29" s="15">
        <v>0</v>
      </c>
      <c r="I29" s="15"/>
      <c r="J29" s="16">
        <f t="shared" si="3"/>
        <v>0</v>
      </c>
      <c r="K29" s="16" t="str">
        <f t="shared" si="1"/>
        <v>n.a.</v>
      </c>
      <c r="L29" s="13"/>
    </row>
    <row r="30" spans="1:12">
      <c r="A30" s="19"/>
      <c r="B30" s="14" t="s">
        <v>46</v>
      </c>
      <c r="C30" s="15">
        <v>10800000</v>
      </c>
      <c r="D30" s="15">
        <v>11072645.9</v>
      </c>
      <c r="E30" s="15">
        <v>0</v>
      </c>
      <c r="F30" s="15">
        <v>0</v>
      </c>
      <c r="G30" s="15">
        <v>0</v>
      </c>
      <c r="H30" s="15">
        <v>0</v>
      </c>
      <c r="I30" s="15"/>
      <c r="J30" s="16">
        <f t="shared" si="3"/>
        <v>0</v>
      </c>
      <c r="K30" s="16" t="str">
        <f t="shared" si="1"/>
        <v>n.a.</v>
      </c>
      <c r="L30" s="13"/>
    </row>
    <row r="31" spans="1:12">
      <c r="A31" s="10" t="s">
        <v>47</v>
      </c>
      <c r="B31" s="10"/>
      <c r="C31" s="18">
        <f t="shared" ref="C31:H31" si="7">SUM(C32:C39)</f>
        <v>7990521410.3099995</v>
      </c>
      <c r="D31" s="18">
        <f t="shared" si="7"/>
        <v>7989921427.3699989</v>
      </c>
      <c r="E31" s="18">
        <f t="shared" si="7"/>
        <v>2337091147.0400004</v>
      </c>
      <c r="F31" s="18">
        <f t="shared" si="7"/>
        <v>796958296.03999996</v>
      </c>
      <c r="G31" s="18">
        <f t="shared" si="7"/>
        <v>2109964224.4900002</v>
      </c>
      <c r="H31" s="18">
        <f t="shared" si="7"/>
        <v>2337045238.0400004</v>
      </c>
      <c r="I31" s="18"/>
      <c r="J31" s="12">
        <f t="shared" si="3"/>
        <v>29.249915149782314</v>
      </c>
      <c r="K31" s="12">
        <f t="shared" si="1"/>
        <v>99.998035635021836</v>
      </c>
      <c r="L31" s="13"/>
    </row>
    <row r="32" spans="1:12">
      <c r="A32" s="21"/>
      <c r="B32" s="14" t="s">
        <v>48</v>
      </c>
      <c r="C32" s="15">
        <v>490917759.51000011</v>
      </c>
      <c r="D32" s="15">
        <v>490917759.49000013</v>
      </c>
      <c r="E32" s="15">
        <v>139348296.48000005</v>
      </c>
      <c r="F32" s="15">
        <v>25669773.32</v>
      </c>
      <c r="G32" s="15">
        <v>79812951.149999991</v>
      </c>
      <c r="H32" s="15">
        <v>139348296.48000005</v>
      </c>
      <c r="I32" s="15"/>
      <c r="J32" s="16">
        <f t="shared" si="3"/>
        <v>28.385262864550846</v>
      </c>
      <c r="K32" s="16">
        <f t="shared" si="1"/>
        <v>100</v>
      </c>
      <c r="L32" s="13"/>
    </row>
    <row r="33" spans="1:12">
      <c r="A33" s="19"/>
      <c r="B33" s="14" t="s">
        <v>49</v>
      </c>
      <c r="C33" s="15">
        <v>76156055</v>
      </c>
      <c r="D33" s="15">
        <v>76152299.910000011</v>
      </c>
      <c r="E33" s="15">
        <v>14875408.120000001</v>
      </c>
      <c r="F33" s="15">
        <v>6500377.7999999998</v>
      </c>
      <c r="G33" s="15">
        <v>10555457.649999999</v>
      </c>
      <c r="H33" s="15">
        <v>14875408.120000001</v>
      </c>
      <c r="I33" s="15"/>
      <c r="J33" s="16">
        <f t="shared" si="3"/>
        <v>19.533760815602921</v>
      </c>
      <c r="K33" s="16">
        <f t="shared" si="1"/>
        <v>100</v>
      </c>
      <c r="L33" s="13"/>
    </row>
    <row r="34" spans="1:12">
      <c r="A34" s="19"/>
      <c r="B34" s="14" t="s">
        <v>50</v>
      </c>
      <c r="C34" s="15">
        <v>29323875</v>
      </c>
      <c r="D34" s="15">
        <v>29323875</v>
      </c>
      <c r="E34" s="15">
        <v>60230.87</v>
      </c>
      <c r="F34" s="15">
        <v>0</v>
      </c>
      <c r="G34" s="15">
        <v>38883.870000000003</v>
      </c>
      <c r="H34" s="15">
        <v>60230.87</v>
      </c>
      <c r="I34" s="15"/>
      <c r="J34" s="16">
        <f t="shared" si="3"/>
        <v>0.20539874078715722</v>
      </c>
      <c r="K34" s="16">
        <f t="shared" si="1"/>
        <v>100</v>
      </c>
      <c r="L34" s="13"/>
    </row>
    <row r="35" spans="1:12">
      <c r="A35" s="19"/>
      <c r="B35" s="14" t="s">
        <v>51</v>
      </c>
      <c r="C35" s="22">
        <v>101634921</v>
      </c>
      <c r="D35" s="22">
        <v>101384921</v>
      </c>
      <c r="E35" s="22">
        <v>10836701.470000003</v>
      </c>
      <c r="F35" s="22">
        <v>2532338.38</v>
      </c>
      <c r="G35" s="22">
        <v>7223348.7700000014</v>
      </c>
      <c r="H35" s="22">
        <v>10790792.470000003</v>
      </c>
      <c r="I35" s="22"/>
      <c r="J35" s="16">
        <f t="shared" si="3"/>
        <v>10.643389927778315</v>
      </c>
      <c r="K35" s="16">
        <f t="shared" si="1"/>
        <v>99.576356328287787</v>
      </c>
      <c r="L35" s="13"/>
    </row>
    <row r="36" spans="1:12">
      <c r="A36" s="19"/>
      <c r="B36" s="14" t="s">
        <v>52</v>
      </c>
      <c r="C36" s="15">
        <v>6830371753.7199993</v>
      </c>
      <c r="D36" s="15">
        <v>6830371753.7199993</v>
      </c>
      <c r="E36" s="15">
        <v>2152414529.1500001</v>
      </c>
      <c r="F36" s="15">
        <v>759061624.76999998</v>
      </c>
      <c r="G36" s="15">
        <v>1993969776.7600002</v>
      </c>
      <c r="H36" s="15">
        <v>2152414529.1500001</v>
      </c>
      <c r="I36" s="15"/>
      <c r="J36" s="16">
        <f t="shared" si="3"/>
        <v>31.512406743860446</v>
      </c>
      <c r="K36" s="16">
        <f t="shared" si="1"/>
        <v>100</v>
      </c>
      <c r="L36" s="13"/>
    </row>
    <row r="37" spans="1:12">
      <c r="A37" s="19"/>
      <c r="B37" s="14" t="s">
        <v>53</v>
      </c>
      <c r="C37" s="15">
        <v>132460149.97</v>
      </c>
      <c r="D37" s="15">
        <v>132460149.97</v>
      </c>
      <c r="E37" s="15">
        <v>19217695.73</v>
      </c>
      <c r="F37" s="15">
        <v>3096597.3</v>
      </c>
      <c r="G37" s="15">
        <v>18266221.82</v>
      </c>
      <c r="H37" s="15">
        <v>19217695.73</v>
      </c>
      <c r="I37" s="15"/>
      <c r="J37" s="16">
        <f t="shared" si="3"/>
        <v>14.508284744017342</v>
      </c>
      <c r="K37" s="16">
        <f t="shared" si="1"/>
        <v>100</v>
      </c>
      <c r="L37" s="13"/>
    </row>
    <row r="38" spans="1:12">
      <c r="A38" s="19"/>
      <c r="B38" s="14" t="s">
        <v>54</v>
      </c>
      <c r="C38" s="15">
        <v>259489389.75</v>
      </c>
      <c r="D38" s="15">
        <v>259140574.21000001</v>
      </c>
      <c r="E38" s="15">
        <v>215050.55</v>
      </c>
      <c r="F38" s="15">
        <v>97584.47</v>
      </c>
      <c r="G38" s="15">
        <v>97584.47</v>
      </c>
      <c r="H38" s="15">
        <v>215050.55</v>
      </c>
      <c r="I38" s="15"/>
      <c r="J38" s="16">
        <f t="shared" si="3"/>
        <v>8.298605907453506E-2</v>
      </c>
      <c r="K38" s="16">
        <f t="shared" si="1"/>
        <v>100</v>
      </c>
      <c r="L38" s="13"/>
    </row>
    <row r="39" spans="1:12">
      <c r="A39" s="19"/>
      <c r="B39" s="14" t="s">
        <v>55</v>
      </c>
      <c r="C39" s="22">
        <v>70167506.359999999</v>
      </c>
      <c r="D39" s="22">
        <v>70170094.069999993</v>
      </c>
      <c r="E39" s="22">
        <v>123234.67</v>
      </c>
      <c r="F39" s="22">
        <v>0</v>
      </c>
      <c r="G39" s="22">
        <v>0</v>
      </c>
      <c r="H39" s="22">
        <v>123234.67</v>
      </c>
      <c r="I39" s="22"/>
      <c r="J39" s="16">
        <f t="shared" si="3"/>
        <v>0.17562278009355961</v>
      </c>
      <c r="K39" s="16">
        <f t="shared" si="1"/>
        <v>100</v>
      </c>
      <c r="L39" s="13"/>
    </row>
    <row r="40" spans="1:12">
      <c r="A40" s="10" t="s">
        <v>56</v>
      </c>
      <c r="B40" s="10"/>
      <c r="C40" s="18">
        <f t="shared" ref="C40:H40" si="8">SUM(C41:C46)</f>
        <v>4866476397</v>
      </c>
      <c r="D40" s="18">
        <f t="shared" si="8"/>
        <v>4840808457.6199999</v>
      </c>
      <c r="E40" s="18">
        <f t="shared" si="8"/>
        <v>963284441.13</v>
      </c>
      <c r="F40" s="18">
        <f t="shared" si="8"/>
        <v>1265111.18</v>
      </c>
      <c r="G40" s="18">
        <f t="shared" si="8"/>
        <v>627174221.02999997</v>
      </c>
      <c r="H40" s="18">
        <f t="shared" si="8"/>
        <v>963284441.13</v>
      </c>
      <c r="I40" s="18"/>
      <c r="J40" s="12">
        <f t="shared" si="3"/>
        <v>19.899247193176532</v>
      </c>
      <c r="K40" s="12">
        <f t="shared" si="1"/>
        <v>100</v>
      </c>
      <c r="L40" s="13"/>
    </row>
    <row r="41" spans="1:12">
      <c r="A41" s="10"/>
      <c r="B41" s="14" t="s">
        <v>57</v>
      </c>
      <c r="C41" s="15">
        <v>10036005.930000002</v>
      </c>
      <c r="D41" s="15">
        <v>10036005.92</v>
      </c>
      <c r="E41" s="15">
        <v>0</v>
      </c>
      <c r="F41" s="15">
        <v>0</v>
      </c>
      <c r="G41" s="15">
        <v>0</v>
      </c>
      <c r="H41" s="15">
        <v>0</v>
      </c>
      <c r="I41" s="15"/>
      <c r="J41" s="16">
        <f t="shared" si="3"/>
        <v>0</v>
      </c>
      <c r="K41" s="16" t="str">
        <f t="shared" si="1"/>
        <v>n.a.</v>
      </c>
      <c r="L41" s="13"/>
    </row>
    <row r="42" spans="1:12">
      <c r="A42" s="19"/>
      <c r="B42" s="14" t="s">
        <v>29</v>
      </c>
      <c r="C42" s="15">
        <v>9800000.8300000001</v>
      </c>
      <c r="D42" s="15">
        <v>9800000</v>
      </c>
      <c r="E42" s="15">
        <v>3754392.23</v>
      </c>
      <c r="F42" s="15">
        <v>1265111.18</v>
      </c>
      <c r="G42" s="15">
        <v>3410850.29</v>
      </c>
      <c r="H42" s="15">
        <v>3754392.23</v>
      </c>
      <c r="I42" s="15"/>
      <c r="J42" s="16">
        <f t="shared" si="3"/>
        <v>38.310124795918362</v>
      </c>
      <c r="K42" s="16">
        <f t="shared" si="1"/>
        <v>100</v>
      </c>
      <c r="L42" s="13"/>
    </row>
    <row r="43" spans="1:12">
      <c r="A43" s="19"/>
      <c r="B43" s="14" t="s">
        <v>58</v>
      </c>
      <c r="C43" s="15">
        <v>47654135.68</v>
      </c>
      <c r="D43" s="15">
        <v>47654135.68</v>
      </c>
      <c r="E43" s="15">
        <v>0</v>
      </c>
      <c r="F43" s="15">
        <v>0</v>
      </c>
      <c r="G43" s="15">
        <v>0</v>
      </c>
      <c r="H43" s="15">
        <v>0</v>
      </c>
      <c r="I43" s="15"/>
      <c r="J43" s="16">
        <f t="shared" si="3"/>
        <v>0</v>
      </c>
      <c r="K43" s="16" t="str">
        <f t="shared" si="1"/>
        <v>n.a.</v>
      </c>
      <c r="L43" s="13"/>
    </row>
    <row r="44" spans="1:12">
      <c r="A44" s="19"/>
      <c r="B44" s="14" t="s">
        <v>52</v>
      </c>
      <c r="C44" s="15">
        <v>971999705.77999997</v>
      </c>
      <c r="D44" s="15">
        <v>971999705.77999997</v>
      </c>
      <c r="E44" s="15">
        <v>139837451.69999999</v>
      </c>
      <c r="F44" s="15">
        <v>0</v>
      </c>
      <c r="G44" s="15">
        <v>82101928.269999996</v>
      </c>
      <c r="H44" s="15">
        <v>139837451.69999999</v>
      </c>
      <c r="I44" s="15"/>
      <c r="J44" s="16">
        <f t="shared" si="3"/>
        <v>14.386573459688934</v>
      </c>
      <c r="K44" s="16">
        <f t="shared" si="1"/>
        <v>100</v>
      </c>
      <c r="L44" s="13"/>
    </row>
    <row r="45" spans="1:12">
      <c r="A45" s="19"/>
      <c r="B45" s="14" t="s">
        <v>59</v>
      </c>
      <c r="C45" s="15">
        <v>137553043.06</v>
      </c>
      <c r="D45" s="15">
        <v>185864143.92999998</v>
      </c>
      <c r="E45" s="15">
        <v>0</v>
      </c>
      <c r="F45" s="15">
        <v>0</v>
      </c>
      <c r="G45" s="15">
        <v>0</v>
      </c>
      <c r="H45" s="15">
        <v>0</v>
      </c>
      <c r="I45" s="15"/>
      <c r="J45" s="16">
        <f t="shared" si="3"/>
        <v>0</v>
      </c>
      <c r="K45" s="16" t="str">
        <f t="shared" si="1"/>
        <v>n.a.</v>
      </c>
      <c r="L45" s="13"/>
    </row>
    <row r="46" spans="1:12">
      <c r="A46" s="19"/>
      <c r="B46" s="14" t="s">
        <v>60</v>
      </c>
      <c r="C46" s="15">
        <v>3689433505.7200003</v>
      </c>
      <c r="D46" s="15">
        <v>3615454466.3099999</v>
      </c>
      <c r="E46" s="15">
        <v>819692597.20000005</v>
      </c>
      <c r="F46" s="15">
        <v>0</v>
      </c>
      <c r="G46" s="15">
        <v>541661442.47000003</v>
      </c>
      <c r="H46" s="15">
        <v>819692597.20000005</v>
      </c>
      <c r="I46" s="15"/>
      <c r="J46" s="16">
        <f t="shared" si="3"/>
        <v>22.671910401255683</v>
      </c>
      <c r="K46" s="16">
        <f t="shared" si="1"/>
        <v>100</v>
      </c>
      <c r="L46" s="13"/>
    </row>
    <row r="47" spans="1:12">
      <c r="A47" s="10" t="s">
        <v>61</v>
      </c>
      <c r="B47" s="10"/>
      <c r="C47" s="18">
        <f t="shared" ref="C47:H47" si="9">SUM(C48:C52)</f>
        <v>1923218463.23</v>
      </c>
      <c r="D47" s="18">
        <f t="shared" si="9"/>
        <v>1386596862.5100002</v>
      </c>
      <c r="E47" s="18">
        <f t="shared" si="9"/>
        <v>663932411.23000014</v>
      </c>
      <c r="F47" s="18">
        <f t="shared" si="9"/>
        <v>154366759.52999997</v>
      </c>
      <c r="G47" s="18">
        <f t="shared" si="9"/>
        <v>429602547.70000017</v>
      </c>
      <c r="H47" s="18">
        <f t="shared" si="9"/>
        <v>574949757.69000018</v>
      </c>
      <c r="I47" s="18"/>
      <c r="J47" s="12">
        <f t="shared" si="3"/>
        <v>41.464810229646226</v>
      </c>
      <c r="K47" s="12">
        <f t="shared" si="1"/>
        <v>86.597633729742029</v>
      </c>
      <c r="L47" s="13"/>
    </row>
    <row r="48" spans="1:12">
      <c r="A48" s="19"/>
      <c r="B48" s="14" t="s">
        <v>62</v>
      </c>
      <c r="C48" s="15">
        <v>771880959.08000004</v>
      </c>
      <c r="D48" s="15">
        <v>771880959.09000015</v>
      </c>
      <c r="E48" s="15">
        <v>223246582.45000002</v>
      </c>
      <c r="F48" s="15">
        <v>16810746.440000001</v>
      </c>
      <c r="G48" s="15">
        <v>136569908.58000001</v>
      </c>
      <c r="H48" s="15">
        <v>223246582.45000002</v>
      </c>
      <c r="I48" s="15"/>
      <c r="J48" s="16">
        <f t="shared" si="3"/>
        <v>28.922410874494673</v>
      </c>
      <c r="K48" s="16">
        <f t="shared" si="1"/>
        <v>100</v>
      </c>
      <c r="L48" s="13"/>
    </row>
    <row r="49" spans="1:12">
      <c r="A49" s="19"/>
      <c r="B49" s="14" t="s">
        <v>35</v>
      </c>
      <c r="C49" s="15">
        <v>262619968.5</v>
      </c>
      <c r="D49" s="15">
        <v>10242178.77</v>
      </c>
      <c r="E49" s="15">
        <v>366147.35</v>
      </c>
      <c r="F49" s="15">
        <v>119747.66</v>
      </c>
      <c r="G49" s="15">
        <v>359653.3</v>
      </c>
      <c r="H49" s="15">
        <v>366147.35</v>
      </c>
      <c r="I49" s="15"/>
      <c r="J49" s="16">
        <f t="shared" si="3"/>
        <v>3.5748970821761974</v>
      </c>
      <c r="K49" s="16">
        <f t="shared" si="1"/>
        <v>100</v>
      </c>
      <c r="L49" s="13"/>
    </row>
    <row r="50" spans="1:12">
      <c r="A50" s="19"/>
      <c r="B50" s="14" t="s">
        <v>63</v>
      </c>
      <c r="C50" s="15">
        <v>518993535.84999996</v>
      </c>
      <c r="D50" s="15">
        <v>518993535.86000007</v>
      </c>
      <c r="E50" s="15">
        <v>438964835.48000008</v>
      </c>
      <c r="F50" s="15">
        <v>136817518.65999997</v>
      </c>
      <c r="G50" s="15">
        <v>291876284.98000008</v>
      </c>
      <c r="H50" s="15">
        <v>350157655.60000014</v>
      </c>
      <c r="I50" s="15"/>
      <c r="J50" s="16">
        <f t="shared" si="3"/>
        <v>67.468596698371229</v>
      </c>
      <c r="K50" s="16">
        <f t="shared" si="1"/>
        <v>79.768953523830461</v>
      </c>
      <c r="L50" s="13"/>
    </row>
    <row r="51" spans="1:12">
      <c r="A51" s="19"/>
      <c r="B51" s="14" t="s">
        <v>64</v>
      </c>
      <c r="C51" s="15">
        <v>295779199.80000001</v>
      </c>
      <c r="D51" s="15">
        <v>11535388.789999999</v>
      </c>
      <c r="E51" s="15">
        <v>720360.46</v>
      </c>
      <c r="F51" s="15">
        <v>481571.3</v>
      </c>
      <c r="G51" s="15">
        <v>646349.74</v>
      </c>
      <c r="H51" s="15">
        <v>702018.95</v>
      </c>
      <c r="I51" s="15"/>
      <c r="J51" s="16">
        <f t="shared" si="3"/>
        <v>6.0857849074716794</v>
      </c>
      <c r="K51" s="16">
        <f t="shared" si="1"/>
        <v>97.453842760886673</v>
      </c>
      <c r="L51" s="13"/>
    </row>
    <row r="52" spans="1:12">
      <c r="A52" s="19"/>
      <c r="B52" s="14" t="s">
        <v>65</v>
      </c>
      <c r="C52" s="15">
        <v>73944800</v>
      </c>
      <c r="D52" s="15">
        <v>73944800</v>
      </c>
      <c r="E52" s="15">
        <v>634485.49</v>
      </c>
      <c r="F52" s="15">
        <v>137175.47</v>
      </c>
      <c r="G52" s="15">
        <v>150351.1</v>
      </c>
      <c r="H52" s="15">
        <v>477353.34</v>
      </c>
      <c r="I52" s="15"/>
      <c r="J52" s="16">
        <f t="shared" si="3"/>
        <v>0.64555362919366877</v>
      </c>
      <c r="K52" s="16">
        <f t="shared" si="1"/>
        <v>75.234713405345175</v>
      </c>
      <c r="L52" s="13"/>
    </row>
    <row r="53" spans="1:12">
      <c r="A53" s="10" t="s">
        <v>66</v>
      </c>
      <c r="B53" s="10"/>
      <c r="C53" s="18">
        <f t="shared" ref="C53:H53" si="10">SUM(C54:C62)</f>
        <v>1800164517.6800001</v>
      </c>
      <c r="D53" s="18">
        <f t="shared" si="10"/>
        <v>1540150881.1499991</v>
      </c>
      <c r="E53" s="18">
        <f t="shared" si="10"/>
        <v>95689136.769999996</v>
      </c>
      <c r="F53" s="18">
        <f t="shared" si="10"/>
        <v>0</v>
      </c>
      <c r="G53" s="18">
        <f t="shared" si="10"/>
        <v>24221699.099999998</v>
      </c>
      <c r="H53" s="18">
        <f t="shared" si="10"/>
        <v>91810828.709999993</v>
      </c>
      <c r="I53" s="18"/>
      <c r="J53" s="12">
        <f t="shared" si="3"/>
        <v>5.9611580809178077</v>
      </c>
      <c r="K53" s="12">
        <f t="shared" si="1"/>
        <v>95.946971421299395</v>
      </c>
      <c r="L53" s="13"/>
    </row>
    <row r="54" spans="1:12">
      <c r="A54" s="23"/>
      <c r="B54" s="14" t="s">
        <v>67</v>
      </c>
      <c r="C54" s="15">
        <v>953450502</v>
      </c>
      <c r="D54" s="15">
        <v>734345365.61999917</v>
      </c>
      <c r="E54" s="15">
        <v>12487956.780000007</v>
      </c>
      <c r="F54" s="15">
        <v>0</v>
      </c>
      <c r="G54" s="15">
        <v>9014311.7999999989</v>
      </c>
      <c r="H54" s="15">
        <v>12347644.990000008</v>
      </c>
      <c r="I54" s="15"/>
      <c r="J54" s="16">
        <f t="shared" si="3"/>
        <v>1.6814492973037336</v>
      </c>
      <c r="K54" s="16">
        <f t="shared" si="1"/>
        <v>98.876423161355632</v>
      </c>
      <c r="L54" s="13"/>
    </row>
    <row r="55" spans="1:12">
      <c r="A55" s="19"/>
      <c r="B55" s="14" t="s">
        <v>68</v>
      </c>
      <c r="C55" s="15">
        <v>5266841.8899999997</v>
      </c>
      <c r="D55" s="15">
        <v>14965245.509999998</v>
      </c>
      <c r="E55" s="15">
        <v>394500.58</v>
      </c>
      <c r="F55" s="15">
        <v>0</v>
      </c>
      <c r="G55" s="15">
        <v>0</v>
      </c>
      <c r="H55" s="15">
        <v>393345.67999999993</v>
      </c>
      <c r="I55" s="15"/>
      <c r="J55" s="16">
        <f t="shared" si="3"/>
        <v>2.6283944338712022</v>
      </c>
      <c r="K55" s="16">
        <f t="shared" si="1"/>
        <v>99.707250113548611</v>
      </c>
      <c r="L55" s="13"/>
    </row>
    <row r="56" spans="1:12">
      <c r="A56" s="19"/>
      <c r="B56" s="14" t="s">
        <v>69</v>
      </c>
      <c r="C56" s="15">
        <v>713294.35</v>
      </c>
      <c r="D56" s="15">
        <v>658164.35</v>
      </c>
      <c r="E56" s="15">
        <v>3647.65</v>
      </c>
      <c r="F56" s="15">
        <v>0</v>
      </c>
      <c r="G56" s="15">
        <v>0</v>
      </c>
      <c r="H56" s="15">
        <v>1218</v>
      </c>
      <c r="I56" s="15"/>
      <c r="J56" s="16">
        <f t="shared" si="3"/>
        <v>0.1850601601256586</v>
      </c>
      <c r="K56" s="16">
        <f t="shared" si="1"/>
        <v>33.391361561553332</v>
      </c>
      <c r="L56" s="13"/>
    </row>
    <row r="57" spans="1:12">
      <c r="A57" s="19"/>
      <c r="B57" s="14" t="s">
        <v>70</v>
      </c>
      <c r="C57" s="15">
        <v>47376000</v>
      </c>
      <c r="D57" s="15">
        <v>47376000</v>
      </c>
      <c r="E57" s="15">
        <v>2130787.0499999998</v>
      </c>
      <c r="F57" s="15">
        <v>0</v>
      </c>
      <c r="G57" s="15">
        <v>1163190.42</v>
      </c>
      <c r="H57" s="15">
        <v>2130787.0499999998</v>
      </c>
      <c r="I57" s="15"/>
      <c r="J57" s="16">
        <f t="shared" si="3"/>
        <v>4.4976085992907793</v>
      </c>
      <c r="K57" s="16">
        <f t="shared" si="1"/>
        <v>100</v>
      </c>
      <c r="L57" s="13"/>
    </row>
    <row r="58" spans="1:12">
      <c r="A58" s="19"/>
      <c r="B58" s="14" t="s">
        <v>43</v>
      </c>
      <c r="C58" s="15">
        <v>74072163.620000005</v>
      </c>
      <c r="D58" s="17">
        <v>26489452.289999999</v>
      </c>
      <c r="E58" s="17">
        <v>0</v>
      </c>
      <c r="F58" s="15">
        <v>0</v>
      </c>
      <c r="G58" s="17">
        <v>0</v>
      </c>
      <c r="H58" s="17">
        <v>0</v>
      </c>
      <c r="I58" s="17"/>
      <c r="J58" s="16">
        <f t="shared" si="3"/>
        <v>0</v>
      </c>
      <c r="K58" s="16" t="str">
        <f t="shared" si="1"/>
        <v>n.a.</v>
      </c>
      <c r="L58" s="13"/>
    </row>
    <row r="59" spans="1:12" ht="24">
      <c r="A59" s="19"/>
      <c r="B59" s="20" t="s">
        <v>71</v>
      </c>
      <c r="C59" s="15">
        <v>345127180.31999999</v>
      </c>
      <c r="D59" s="17">
        <v>358127180.31999999</v>
      </c>
      <c r="E59" s="17">
        <v>76678213.950000003</v>
      </c>
      <c r="F59" s="15">
        <v>0</v>
      </c>
      <c r="G59" s="17">
        <v>13024769.59</v>
      </c>
      <c r="H59" s="17">
        <v>73005250.629999995</v>
      </c>
      <c r="I59" s="17"/>
      <c r="J59" s="16">
        <f t="shared" si="3"/>
        <v>20.385286189327235</v>
      </c>
      <c r="K59" s="16">
        <f t="shared" si="1"/>
        <v>95.209899747540987</v>
      </c>
      <c r="L59" s="13"/>
    </row>
    <row r="60" spans="1:12">
      <c r="A60" s="19"/>
      <c r="B60" s="14" t="s">
        <v>72</v>
      </c>
      <c r="C60" s="15">
        <v>199590650.69999999</v>
      </c>
      <c r="D60" s="15">
        <v>199590650.69999999</v>
      </c>
      <c r="E60" s="15">
        <v>1730597.24</v>
      </c>
      <c r="F60" s="15">
        <v>0</v>
      </c>
      <c r="G60" s="15">
        <v>0</v>
      </c>
      <c r="H60" s="15">
        <v>1717148.84</v>
      </c>
      <c r="I60" s="15"/>
      <c r="J60" s="16">
        <f t="shared" si="3"/>
        <v>0.86033530828105076</v>
      </c>
      <c r="K60" s="16">
        <f t="shared" si="1"/>
        <v>99.222904111415318</v>
      </c>
      <c r="L60" s="13"/>
    </row>
    <row r="61" spans="1:12">
      <c r="A61" s="19"/>
      <c r="B61" s="14" t="s">
        <v>73</v>
      </c>
      <c r="C61" s="15">
        <v>14369272.000000002</v>
      </c>
      <c r="D61" s="15">
        <v>14369272.000000002</v>
      </c>
      <c r="E61" s="15">
        <v>0</v>
      </c>
      <c r="F61" s="15">
        <v>0</v>
      </c>
      <c r="G61" s="15">
        <v>0</v>
      </c>
      <c r="H61" s="15">
        <v>0</v>
      </c>
      <c r="I61" s="15"/>
      <c r="J61" s="16">
        <f t="shared" si="3"/>
        <v>0</v>
      </c>
      <c r="K61" s="16" t="str">
        <f t="shared" si="1"/>
        <v>n.a.</v>
      </c>
      <c r="L61" s="13"/>
    </row>
    <row r="62" spans="1:12">
      <c r="A62" s="19"/>
      <c r="B62" s="14" t="s">
        <v>74</v>
      </c>
      <c r="C62" s="15">
        <v>160198612.80000001</v>
      </c>
      <c r="D62" s="15">
        <v>144229550.36000001</v>
      </c>
      <c r="E62" s="15">
        <v>2263433.52</v>
      </c>
      <c r="F62" s="15">
        <v>0</v>
      </c>
      <c r="G62" s="15">
        <v>1019427.29</v>
      </c>
      <c r="H62" s="15">
        <v>2215433.52</v>
      </c>
      <c r="I62" s="15"/>
      <c r="J62" s="16">
        <f t="shared" si="3"/>
        <v>1.5360468880823874</v>
      </c>
      <c r="K62" s="16">
        <f t="shared" si="1"/>
        <v>97.879328039641294</v>
      </c>
      <c r="L62" s="13"/>
    </row>
    <row r="63" spans="1:12">
      <c r="A63" s="10" t="s">
        <v>75</v>
      </c>
      <c r="B63" s="10"/>
      <c r="C63" s="18">
        <f t="shared" ref="C63:H63" si="11">C64</f>
        <v>3169493930</v>
      </c>
      <c r="D63" s="18">
        <f t="shared" si="11"/>
        <v>3169493930</v>
      </c>
      <c r="E63" s="18">
        <f t="shared" si="11"/>
        <v>740644351.74000001</v>
      </c>
      <c r="F63" s="18">
        <f t="shared" si="11"/>
        <v>285568687.05000001</v>
      </c>
      <c r="G63" s="18">
        <f t="shared" si="11"/>
        <v>495528319.79000002</v>
      </c>
      <c r="H63" s="18">
        <f t="shared" si="11"/>
        <v>740644351.74000001</v>
      </c>
      <c r="I63" s="18"/>
      <c r="J63" s="12">
        <f t="shared" si="3"/>
        <v>23.367905668776594</v>
      </c>
      <c r="K63" s="12">
        <f t="shared" si="1"/>
        <v>100</v>
      </c>
      <c r="L63" s="13"/>
    </row>
    <row r="64" spans="1:12">
      <c r="A64" s="19"/>
      <c r="B64" s="14" t="s">
        <v>76</v>
      </c>
      <c r="C64" s="15">
        <v>3169493930</v>
      </c>
      <c r="D64" s="15">
        <v>3169493930</v>
      </c>
      <c r="E64" s="15">
        <v>740644351.74000001</v>
      </c>
      <c r="F64" s="15">
        <v>285568687.05000001</v>
      </c>
      <c r="G64" s="15">
        <v>495528319.79000002</v>
      </c>
      <c r="H64" s="15">
        <v>740644351.74000001</v>
      </c>
      <c r="I64" s="15"/>
      <c r="J64" s="16">
        <f t="shared" si="3"/>
        <v>23.367905668776594</v>
      </c>
      <c r="K64" s="16">
        <f t="shared" si="1"/>
        <v>100</v>
      </c>
      <c r="L64" s="13"/>
    </row>
    <row r="65" spans="1:12">
      <c r="A65" s="10" t="s">
        <v>77</v>
      </c>
      <c r="B65" s="10"/>
      <c r="C65" s="18">
        <f t="shared" ref="C65:H65" si="12">SUM(C66:C77)</f>
        <v>27110717457.82</v>
      </c>
      <c r="D65" s="18">
        <f t="shared" si="12"/>
        <v>26773996264.310001</v>
      </c>
      <c r="E65" s="18">
        <f t="shared" si="12"/>
        <v>5371433570.5100002</v>
      </c>
      <c r="F65" s="18">
        <f t="shared" si="12"/>
        <v>1323606862.96</v>
      </c>
      <c r="G65" s="18">
        <f t="shared" si="12"/>
        <v>3925678681.29</v>
      </c>
      <c r="H65" s="18">
        <f t="shared" si="12"/>
        <v>5360919317.9599991</v>
      </c>
      <c r="I65" s="18"/>
      <c r="J65" s="12">
        <f t="shared" si="3"/>
        <v>20.022858242892031</v>
      </c>
      <c r="K65" s="12">
        <f t="shared" si="1"/>
        <v>99.80425611874405</v>
      </c>
      <c r="L65" s="13"/>
    </row>
    <row r="66" spans="1:12">
      <c r="A66" s="19"/>
      <c r="B66" s="14" t="s">
        <v>78</v>
      </c>
      <c r="C66" s="15">
        <v>25875676.450000003</v>
      </c>
      <c r="D66" s="15">
        <v>25895027.370000001</v>
      </c>
      <c r="E66" s="15">
        <v>25895027.370000001</v>
      </c>
      <c r="F66" s="15">
        <v>13418855.319999998</v>
      </c>
      <c r="G66" s="15">
        <v>19163084.639999997</v>
      </c>
      <c r="H66" s="15">
        <v>25895027.370000001</v>
      </c>
      <c r="I66" s="15"/>
      <c r="J66" s="16">
        <f t="shared" si="3"/>
        <v>100</v>
      </c>
      <c r="K66" s="16">
        <f t="shared" si="1"/>
        <v>100</v>
      </c>
      <c r="L66" s="13"/>
    </row>
    <row r="67" spans="1:12">
      <c r="A67" s="19"/>
      <c r="B67" s="14" t="s">
        <v>79</v>
      </c>
      <c r="C67" s="15">
        <v>867089356.33999991</v>
      </c>
      <c r="D67" s="15">
        <v>867089356.33999991</v>
      </c>
      <c r="E67" s="15">
        <v>433218051.22000009</v>
      </c>
      <c r="F67" s="15">
        <v>189320086.19999999</v>
      </c>
      <c r="G67" s="15">
        <v>288270326.40000004</v>
      </c>
      <c r="H67" s="15">
        <v>433218051.22000009</v>
      </c>
      <c r="I67" s="15"/>
      <c r="J67" s="16">
        <f t="shared" si="3"/>
        <v>49.962330647053662</v>
      </c>
      <c r="K67" s="16">
        <f t="shared" si="1"/>
        <v>100</v>
      </c>
      <c r="L67" s="13"/>
    </row>
    <row r="68" spans="1:12">
      <c r="A68" s="19"/>
      <c r="B68" s="14" t="s">
        <v>80</v>
      </c>
      <c r="C68" s="15">
        <v>140000000</v>
      </c>
      <c r="D68" s="15">
        <v>121125933.09999999</v>
      </c>
      <c r="E68" s="15">
        <v>0</v>
      </c>
      <c r="F68" s="15">
        <v>0</v>
      </c>
      <c r="G68" s="15">
        <v>0</v>
      </c>
      <c r="H68" s="15">
        <v>0</v>
      </c>
      <c r="I68" s="15"/>
      <c r="J68" s="16">
        <f t="shared" si="3"/>
        <v>0</v>
      </c>
      <c r="K68" s="16" t="str">
        <f t="shared" si="1"/>
        <v>n.a.</v>
      </c>
      <c r="L68" s="13"/>
    </row>
    <row r="69" spans="1:12">
      <c r="A69" s="19"/>
      <c r="B69" s="14" t="s">
        <v>81</v>
      </c>
      <c r="C69" s="15">
        <v>212048663</v>
      </c>
      <c r="D69" s="15">
        <v>208631470</v>
      </c>
      <c r="E69" s="15">
        <v>32120817</v>
      </c>
      <c r="F69" s="15">
        <v>3125716.88</v>
      </c>
      <c r="G69" s="15">
        <v>9301266.8300000001</v>
      </c>
      <c r="H69" s="15">
        <v>32071566.060000002</v>
      </c>
      <c r="I69" s="15"/>
      <c r="J69" s="16">
        <f t="shared" si="3"/>
        <v>15.372353010789791</v>
      </c>
      <c r="K69" s="16">
        <f t="shared" si="1"/>
        <v>99.846669715779655</v>
      </c>
      <c r="L69" s="13"/>
    </row>
    <row r="70" spans="1:12">
      <c r="A70" s="19"/>
      <c r="B70" s="14" t="s">
        <v>82</v>
      </c>
      <c r="C70" s="15">
        <v>33031340.630000003</v>
      </c>
      <c r="D70" s="15">
        <v>33031340.630000003</v>
      </c>
      <c r="E70" s="15">
        <v>0</v>
      </c>
      <c r="F70" s="15">
        <v>0</v>
      </c>
      <c r="G70" s="15">
        <v>0</v>
      </c>
      <c r="H70" s="15">
        <v>0</v>
      </c>
      <c r="I70" s="15"/>
      <c r="J70" s="16">
        <f t="shared" si="3"/>
        <v>0</v>
      </c>
      <c r="K70" s="16" t="str">
        <f t="shared" ref="K70:K87" si="13">IFERROR(+H70/E70*100,"n.a.")</f>
        <v>n.a.</v>
      </c>
      <c r="L70" s="13"/>
    </row>
    <row r="71" spans="1:12">
      <c r="A71" s="19"/>
      <c r="B71" s="14" t="s">
        <v>83</v>
      </c>
      <c r="C71" s="15">
        <v>19916734.620000001</v>
      </c>
      <c r="D71" s="15">
        <v>20452807.859999999</v>
      </c>
      <c r="E71" s="15">
        <v>0</v>
      </c>
      <c r="F71" s="15">
        <v>0</v>
      </c>
      <c r="G71" s="15">
        <v>0</v>
      </c>
      <c r="H71" s="15">
        <v>0</v>
      </c>
      <c r="I71" s="15"/>
      <c r="J71" s="16">
        <f t="shared" si="3"/>
        <v>0</v>
      </c>
      <c r="K71" s="16" t="str">
        <f t="shared" si="13"/>
        <v>n.a.</v>
      </c>
      <c r="L71" s="13"/>
    </row>
    <row r="72" spans="1:12">
      <c r="A72" s="19"/>
      <c r="B72" s="14" t="s">
        <v>43</v>
      </c>
      <c r="C72" s="15">
        <v>222129817.66999999</v>
      </c>
      <c r="D72" s="15">
        <v>224298801.44</v>
      </c>
      <c r="E72" s="15">
        <v>6229206.1699999999</v>
      </c>
      <c r="F72" s="15">
        <v>890982.2</v>
      </c>
      <c r="G72" s="15">
        <v>2744228.58</v>
      </c>
      <c r="H72" s="15">
        <v>6225625.46</v>
      </c>
      <c r="I72" s="15"/>
      <c r="J72" s="16">
        <f t="shared" si="3"/>
        <v>2.77559461755098</v>
      </c>
      <c r="K72" s="16">
        <f>IFERROR(+H72/E72*100,"n.a.")</f>
        <v>99.942517394636184</v>
      </c>
      <c r="L72" s="13"/>
    </row>
    <row r="73" spans="1:12">
      <c r="A73" s="19"/>
      <c r="B73" s="14" t="s">
        <v>84</v>
      </c>
      <c r="C73" s="15">
        <v>11512174050.16</v>
      </c>
      <c r="D73" s="15">
        <v>11220008098.660002</v>
      </c>
      <c r="E73" s="15">
        <v>1871138470.0400002</v>
      </c>
      <c r="F73" s="15">
        <v>33065706.010000005</v>
      </c>
      <c r="G73" s="15">
        <v>1557537045.9099998</v>
      </c>
      <c r="H73" s="15">
        <v>1871138470.0400002</v>
      </c>
      <c r="I73" s="15"/>
      <c r="J73" s="16">
        <f t="shared" si="3"/>
        <v>16.676801421056631</v>
      </c>
      <c r="K73" s="16">
        <f t="shared" si="13"/>
        <v>100</v>
      </c>
      <c r="L73" s="13"/>
    </row>
    <row r="74" spans="1:12">
      <c r="A74" s="19"/>
      <c r="B74" s="14" t="s">
        <v>85</v>
      </c>
      <c r="C74" s="15">
        <v>461679206.51999998</v>
      </c>
      <c r="D74" s="15">
        <v>488241390.03000003</v>
      </c>
      <c r="E74" s="15">
        <v>201124130.98000005</v>
      </c>
      <c r="F74" s="15">
        <v>98638077.539999992</v>
      </c>
      <c r="G74" s="15">
        <v>173345112.35999998</v>
      </c>
      <c r="H74" s="15">
        <v>201124130.98000005</v>
      </c>
      <c r="I74" s="15"/>
      <c r="J74" s="16">
        <f t="shared" ref="J74:J87" si="14">IFERROR(+H74/D74*100,"n.a.")</f>
        <v>41.193584789614405</v>
      </c>
      <c r="K74" s="16">
        <f t="shared" si="13"/>
        <v>100</v>
      </c>
      <c r="L74" s="13"/>
    </row>
    <row r="75" spans="1:12">
      <c r="A75" s="19"/>
      <c r="B75" s="14" t="s">
        <v>86</v>
      </c>
      <c r="C75" s="15">
        <v>220939586.33999997</v>
      </c>
      <c r="D75" s="15">
        <v>220939586.36999983</v>
      </c>
      <c r="E75" s="15">
        <v>34470432.399999991</v>
      </c>
      <c r="F75" s="15">
        <v>0</v>
      </c>
      <c r="G75" s="15">
        <v>16264146.84</v>
      </c>
      <c r="H75" s="15">
        <v>34001326.349999994</v>
      </c>
      <c r="I75" s="15"/>
      <c r="J75" s="16">
        <f t="shared" si="14"/>
        <v>15.389422470022716</v>
      </c>
      <c r="K75" s="16">
        <f t="shared" si="13"/>
        <v>98.639105989282584</v>
      </c>
      <c r="L75" s="13"/>
    </row>
    <row r="76" spans="1:12">
      <c r="A76" s="19"/>
      <c r="B76" s="14" t="s">
        <v>87</v>
      </c>
      <c r="C76" s="15">
        <v>12440984123.730001</v>
      </c>
      <c r="D76" s="15">
        <v>12440984123.699999</v>
      </c>
      <c r="E76" s="15">
        <v>2757817481.8599997</v>
      </c>
      <c r="F76" s="15">
        <v>985147438.80999994</v>
      </c>
      <c r="G76" s="15">
        <v>1859053469.73</v>
      </c>
      <c r="H76" s="15">
        <v>2750942132</v>
      </c>
      <c r="I76" s="15"/>
      <c r="J76" s="16">
        <f t="shared" si="14"/>
        <v>22.11193346641663</v>
      </c>
      <c r="K76" s="16">
        <f t="shared" si="13"/>
        <v>99.750695979511931</v>
      </c>
      <c r="L76" s="13"/>
    </row>
    <row r="77" spans="1:12">
      <c r="A77" s="19"/>
      <c r="B77" s="14" t="s">
        <v>88</v>
      </c>
      <c r="C77" s="15">
        <v>954848902.36000001</v>
      </c>
      <c r="D77" s="15">
        <v>903298328.81000006</v>
      </c>
      <c r="E77" s="15">
        <v>9419953.4700000007</v>
      </c>
      <c r="F77" s="15">
        <v>0</v>
      </c>
      <c r="G77" s="15">
        <v>0</v>
      </c>
      <c r="H77" s="15">
        <v>6302988.4800000004</v>
      </c>
      <c r="I77" s="15"/>
      <c r="J77" s="16">
        <f t="shared" si="14"/>
        <v>0.6977748412646263</v>
      </c>
      <c r="K77" s="16">
        <f t="shared" si="13"/>
        <v>66.911036238908309</v>
      </c>
      <c r="L77" s="13"/>
    </row>
    <row r="78" spans="1:12">
      <c r="A78" s="10" t="s">
        <v>89</v>
      </c>
      <c r="B78" s="14"/>
      <c r="C78" s="11">
        <f>SUM(C79)</f>
        <v>150000000</v>
      </c>
      <c r="D78" s="11">
        <f>SUM(D79)</f>
        <v>150000000</v>
      </c>
      <c r="E78" s="18">
        <f>SUM(E79)</f>
        <v>0</v>
      </c>
      <c r="F78" s="18">
        <f>+F79</f>
        <v>0</v>
      </c>
      <c r="G78" s="18">
        <f>SUM(G79)</f>
        <v>0</v>
      </c>
      <c r="H78" s="18">
        <f>SUM(H79)</f>
        <v>0</v>
      </c>
      <c r="I78" s="18"/>
      <c r="J78" s="12">
        <f t="shared" si="14"/>
        <v>0</v>
      </c>
      <c r="K78" s="12" t="str">
        <f t="shared" si="13"/>
        <v>n.a.</v>
      </c>
      <c r="L78" s="13"/>
    </row>
    <row r="79" spans="1:12">
      <c r="A79" s="19"/>
      <c r="B79" s="14" t="s">
        <v>90</v>
      </c>
      <c r="C79" s="15">
        <v>150000000</v>
      </c>
      <c r="D79" s="15">
        <v>150000000</v>
      </c>
      <c r="E79" s="15">
        <v>0</v>
      </c>
      <c r="F79" s="15">
        <v>0</v>
      </c>
      <c r="G79" s="15">
        <v>0</v>
      </c>
      <c r="H79" s="15">
        <v>0</v>
      </c>
      <c r="I79" s="15"/>
      <c r="J79" s="16">
        <f t="shared" si="14"/>
        <v>0</v>
      </c>
      <c r="K79" s="16" t="str">
        <f t="shared" si="13"/>
        <v>n.a.</v>
      </c>
      <c r="L79" s="13"/>
    </row>
    <row r="80" spans="1:12">
      <c r="A80" s="10" t="s">
        <v>91</v>
      </c>
      <c r="B80" s="10"/>
      <c r="C80" s="11">
        <f t="shared" ref="C80:H80" si="15">SUM(C81:C82)</f>
        <v>10020883489.629999</v>
      </c>
      <c r="D80" s="11">
        <f t="shared" si="15"/>
        <v>10020883489.629999</v>
      </c>
      <c r="E80" s="11">
        <f t="shared" si="15"/>
        <v>2899825685.3299999</v>
      </c>
      <c r="F80" s="11">
        <f t="shared" si="15"/>
        <v>966608561.76999998</v>
      </c>
      <c r="G80" s="11">
        <f t="shared" si="15"/>
        <v>1933217123.5600002</v>
      </c>
      <c r="H80" s="11">
        <f t="shared" si="15"/>
        <v>2899825685.3299999</v>
      </c>
      <c r="I80" s="11"/>
      <c r="J80" s="12">
        <f t="shared" si="14"/>
        <v>28.937824577352412</v>
      </c>
      <c r="K80" s="12">
        <f t="shared" si="13"/>
        <v>100</v>
      </c>
      <c r="L80" s="13"/>
    </row>
    <row r="81" spans="1:12">
      <c r="A81" s="10"/>
      <c r="B81" s="14" t="s">
        <v>92</v>
      </c>
      <c r="C81" s="15">
        <v>7892096325.289999</v>
      </c>
      <c r="D81" s="15">
        <v>7892096325.289999</v>
      </c>
      <c r="E81" s="15">
        <v>2367628897.0699997</v>
      </c>
      <c r="F81" s="15">
        <v>789209632.36000001</v>
      </c>
      <c r="G81" s="15">
        <v>1578419264.71</v>
      </c>
      <c r="H81" s="15">
        <v>2367628897.0699997</v>
      </c>
      <c r="I81" s="15"/>
      <c r="J81" s="16">
        <f t="shared" si="14"/>
        <v>29.999999993449144</v>
      </c>
      <c r="K81" s="16">
        <f t="shared" si="13"/>
        <v>100</v>
      </c>
      <c r="L81" s="13"/>
    </row>
    <row r="82" spans="1:12">
      <c r="A82" s="10"/>
      <c r="B82" s="14" t="s">
        <v>93</v>
      </c>
      <c r="C82" s="15">
        <v>2128787164.3399999</v>
      </c>
      <c r="D82" s="15">
        <v>2128787164.3399999</v>
      </c>
      <c r="E82" s="15">
        <v>532196788.25999999</v>
      </c>
      <c r="F82" s="15">
        <v>177398929.41000003</v>
      </c>
      <c r="G82" s="15">
        <v>354797858.85000008</v>
      </c>
      <c r="H82" s="15">
        <v>532196788.25999999</v>
      </c>
      <c r="I82" s="15"/>
      <c r="J82" s="16">
        <f t="shared" si="14"/>
        <v>24.99999986729533</v>
      </c>
      <c r="K82" s="16">
        <f t="shared" si="13"/>
        <v>100</v>
      </c>
      <c r="L82" s="13"/>
    </row>
    <row r="83" spans="1:12">
      <c r="A83" s="10" t="s">
        <v>94</v>
      </c>
      <c r="B83" s="10"/>
      <c r="C83" s="18">
        <f t="shared" ref="C83:H83" si="16">SUM(C84:C85)</f>
        <v>14319183</v>
      </c>
      <c r="D83" s="18">
        <f t="shared" si="16"/>
        <v>14326744.65</v>
      </c>
      <c r="E83" s="18">
        <f t="shared" si="16"/>
        <v>3859154.71</v>
      </c>
      <c r="F83" s="18">
        <f t="shared" si="16"/>
        <v>616781.85</v>
      </c>
      <c r="G83" s="18">
        <f t="shared" si="16"/>
        <v>1326114.2399999998</v>
      </c>
      <c r="H83" s="18">
        <f t="shared" si="16"/>
        <v>2275158.5700000003</v>
      </c>
      <c r="I83" s="18"/>
      <c r="J83" s="12">
        <f t="shared" si="14"/>
        <v>15.880499203285517</v>
      </c>
      <c r="K83" s="12">
        <f t="shared" si="13"/>
        <v>58.954842212065664</v>
      </c>
      <c r="L83" s="13"/>
    </row>
    <row r="84" spans="1:12">
      <c r="A84" s="21"/>
      <c r="B84" s="14" t="s">
        <v>95</v>
      </c>
      <c r="C84" s="15">
        <v>5185944</v>
      </c>
      <c r="D84" s="15">
        <v>5192155.6099999994</v>
      </c>
      <c r="E84" s="15">
        <v>1392458.67</v>
      </c>
      <c r="F84" s="15">
        <v>279744.04000000004</v>
      </c>
      <c r="G84" s="15">
        <v>598407.34</v>
      </c>
      <c r="H84" s="15">
        <v>998747.95</v>
      </c>
      <c r="I84" s="15"/>
      <c r="J84" s="16">
        <f t="shared" si="14"/>
        <v>19.235709116198851</v>
      </c>
      <c r="K84" s="16">
        <f t="shared" si="13"/>
        <v>71.725500477511488</v>
      </c>
      <c r="L84" s="13"/>
    </row>
    <row r="85" spans="1:12">
      <c r="A85" s="21"/>
      <c r="B85" s="20" t="s">
        <v>96</v>
      </c>
      <c r="C85" s="15">
        <v>9133239</v>
      </c>
      <c r="D85" s="15">
        <v>9134589.040000001</v>
      </c>
      <c r="E85" s="15">
        <v>2466696.04</v>
      </c>
      <c r="F85" s="15">
        <v>337037.80999999994</v>
      </c>
      <c r="G85" s="15">
        <v>727706.89999999991</v>
      </c>
      <c r="H85" s="15">
        <v>1276410.6200000003</v>
      </c>
      <c r="I85" s="15"/>
      <c r="J85" s="16">
        <f t="shared" si="14"/>
        <v>13.973377613493604</v>
      </c>
      <c r="K85" s="16">
        <f t="shared" si="13"/>
        <v>51.745760292378804</v>
      </c>
      <c r="L85" s="13"/>
    </row>
    <row r="86" spans="1:12">
      <c r="A86" s="10" t="s">
        <v>97</v>
      </c>
      <c r="B86" s="5"/>
      <c r="C86" s="18">
        <f t="shared" ref="C86:H86" si="17">+C87</f>
        <v>20000000</v>
      </c>
      <c r="D86" s="18">
        <f t="shared" si="17"/>
        <v>20000000</v>
      </c>
      <c r="E86" s="18">
        <f t="shared" si="17"/>
        <v>0</v>
      </c>
      <c r="F86" s="18">
        <f t="shared" si="17"/>
        <v>0</v>
      </c>
      <c r="G86" s="18">
        <f t="shared" si="17"/>
        <v>0</v>
      </c>
      <c r="H86" s="18">
        <f t="shared" si="17"/>
        <v>0</v>
      </c>
      <c r="I86" s="18"/>
      <c r="J86" s="12">
        <f t="shared" si="14"/>
        <v>0</v>
      </c>
      <c r="K86" s="12" t="str">
        <f t="shared" si="13"/>
        <v>n.a.</v>
      </c>
      <c r="L86" s="13"/>
    </row>
    <row r="87" spans="1:12" ht="24.75" thickBot="1">
      <c r="A87" s="24"/>
      <c r="B87" s="25" t="s">
        <v>98</v>
      </c>
      <c r="C87" s="26">
        <v>20000000</v>
      </c>
      <c r="D87" s="26">
        <v>20000000</v>
      </c>
      <c r="E87" s="26">
        <v>0</v>
      </c>
      <c r="F87" s="26">
        <v>0</v>
      </c>
      <c r="G87" s="26">
        <v>0</v>
      </c>
      <c r="H87" s="26">
        <v>0</v>
      </c>
      <c r="I87" s="26"/>
      <c r="J87" s="27">
        <f t="shared" si="14"/>
        <v>0</v>
      </c>
      <c r="K87" s="27" t="str">
        <f t="shared" si="13"/>
        <v>n.a.</v>
      </c>
      <c r="L87" s="13"/>
    </row>
    <row r="88" spans="1:12" ht="15" customHeight="1">
      <c r="A88" s="358" t="s">
        <v>99</v>
      </c>
      <c r="B88" s="358"/>
      <c r="C88" s="358"/>
      <c r="D88" s="358"/>
      <c r="E88" s="358"/>
      <c r="F88" s="358"/>
      <c r="G88" s="358"/>
      <c r="H88" s="358"/>
      <c r="I88" s="358"/>
      <c r="J88" s="358"/>
      <c r="K88" s="358"/>
    </row>
    <row r="89" spans="1:12" ht="30" customHeight="1">
      <c r="A89" s="359" t="s">
        <v>100</v>
      </c>
      <c r="B89" s="359"/>
      <c r="C89" s="359"/>
      <c r="D89" s="359"/>
      <c r="E89" s="359"/>
      <c r="F89" s="359"/>
      <c r="G89" s="359"/>
      <c r="H89" s="359"/>
      <c r="I89" s="359"/>
      <c r="J89" s="359"/>
      <c r="K89" s="359"/>
    </row>
    <row r="90" spans="1:12" ht="98.25" customHeight="1">
      <c r="A90" s="360" t="s">
        <v>101</v>
      </c>
      <c r="B90" s="360"/>
      <c r="C90" s="360"/>
      <c r="D90" s="360"/>
      <c r="E90" s="360"/>
      <c r="F90" s="360"/>
      <c r="G90" s="360"/>
      <c r="H90" s="360"/>
      <c r="I90" s="360"/>
      <c r="J90" s="360"/>
      <c r="K90" s="360"/>
    </row>
    <row r="91" spans="1:12">
      <c r="A91" s="361" t="s">
        <v>102</v>
      </c>
      <c r="B91" s="361"/>
      <c r="C91" s="361"/>
      <c r="D91" s="361"/>
      <c r="E91" s="361"/>
      <c r="F91" s="361"/>
      <c r="G91" s="361"/>
      <c r="H91" s="361"/>
      <c r="I91" s="361"/>
      <c r="J91" s="361"/>
      <c r="K91" s="361"/>
    </row>
    <row r="92" spans="1:12">
      <c r="A92" s="361" t="s">
        <v>103</v>
      </c>
      <c r="B92" s="361"/>
      <c r="C92" s="361"/>
      <c r="D92" s="361"/>
      <c r="E92" s="361"/>
      <c r="F92" s="361"/>
      <c r="G92" s="361"/>
      <c r="H92" s="361"/>
      <c r="I92" s="361"/>
      <c r="J92" s="361"/>
      <c r="K92" s="361"/>
    </row>
  </sheetData>
  <mergeCells count="12">
    <mergeCell ref="A88:K88"/>
    <mergeCell ref="A89:K89"/>
    <mergeCell ref="A90:K90"/>
    <mergeCell ref="A91:K91"/>
    <mergeCell ref="A92:K92"/>
    <mergeCell ref="B1:K1"/>
    <mergeCell ref="C2:H2"/>
    <mergeCell ref="C3:C4"/>
    <mergeCell ref="D3:D4"/>
    <mergeCell ref="E3:E4"/>
    <mergeCell ref="F3:H3"/>
    <mergeCell ref="J3:K3"/>
  </mergeCells>
  <pageMargins left="0.70866141732283472" right="0.70866141732283472" top="0.74803149606299213" bottom="0.74803149606299213" header="0.31496062992125984" footer="0.31496062992125984"/>
  <pageSetup scale="6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4"/>
  <sheetViews>
    <sheetView showGridLines="0" tabSelected="1" topLeftCell="A82" workbookViewId="0">
      <selection activeCell="C93" sqref="C93"/>
    </sheetView>
  </sheetViews>
  <sheetFormatPr baseColWidth="10" defaultRowHeight="12.75"/>
  <cols>
    <col min="1" max="1" width="5.7109375" style="235" customWidth="1"/>
    <col min="2" max="2" width="73" style="235" customWidth="1"/>
    <col min="3" max="4" width="16.5703125" style="235" bestFit="1" customWidth="1"/>
    <col min="5" max="5" width="17.140625" style="235" bestFit="1" customWidth="1"/>
    <col min="6" max="6" width="14.140625" style="235" bestFit="1" customWidth="1"/>
    <col min="7" max="8" width="15.28515625" style="235" bestFit="1" customWidth="1"/>
    <col min="9" max="9" width="2.7109375" style="235" customWidth="1"/>
    <col min="10" max="16384" width="11.42578125" style="235"/>
  </cols>
  <sheetData>
    <row r="1" spans="1:11" ht="56.25" customHeight="1">
      <c r="A1" s="424" t="s">
        <v>718</v>
      </c>
      <c r="B1" s="424"/>
      <c r="C1" s="424"/>
      <c r="D1" s="424"/>
      <c r="E1" s="424"/>
      <c r="F1" s="424"/>
      <c r="G1" s="424"/>
      <c r="H1" s="424"/>
      <c r="I1" s="424"/>
      <c r="J1" s="424"/>
      <c r="K1" s="424"/>
    </row>
    <row r="2" spans="1:11">
      <c r="A2" s="425" t="s">
        <v>7</v>
      </c>
      <c r="B2" s="428" t="s">
        <v>634</v>
      </c>
      <c r="C2" s="431" t="s">
        <v>1</v>
      </c>
      <c r="D2" s="431"/>
      <c r="E2" s="431"/>
      <c r="F2" s="431"/>
      <c r="G2" s="431"/>
      <c r="H2" s="431"/>
      <c r="I2" s="328"/>
      <c r="J2" s="329"/>
      <c r="K2" s="329"/>
    </row>
    <row r="3" spans="1:11">
      <c r="A3" s="426"/>
      <c r="B3" s="429"/>
      <c r="C3" s="432" t="s">
        <v>2</v>
      </c>
      <c r="D3" s="432" t="s">
        <v>3</v>
      </c>
      <c r="E3" s="432" t="s">
        <v>4</v>
      </c>
      <c r="F3" s="432" t="s">
        <v>109</v>
      </c>
      <c r="G3" s="433"/>
      <c r="H3" s="433"/>
      <c r="I3" s="330"/>
      <c r="J3" s="431" t="s">
        <v>6</v>
      </c>
      <c r="K3" s="431"/>
    </row>
    <row r="4" spans="1:11" ht="25.5">
      <c r="A4" s="426"/>
      <c r="B4" s="429"/>
      <c r="C4" s="432"/>
      <c r="D4" s="432"/>
      <c r="E4" s="432"/>
      <c r="F4" s="331" t="s">
        <v>110</v>
      </c>
      <c r="G4" s="330" t="s">
        <v>293</v>
      </c>
      <c r="H4" s="330" t="s">
        <v>294</v>
      </c>
      <c r="I4" s="330"/>
      <c r="J4" s="331" t="s">
        <v>3</v>
      </c>
      <c r="K4" s="331" t="s">
        <v>13</v>
      </c>
    </row>
    <row r="5" spans="1:11" ht="13.5" thickBot="1">
      <c r="A5" s="427"/>
      <c r="B5" s="430"/>
      <c r="C5" s="332" t="s">
        <v>295</v>
      </c>
      <c r="D5" s="332" t="s">
        <v>296</v>
      </c>
      <c r="E5" s="332" t="s">
        <v>719</v>
      </c>
      <c r="F5" s="332" t="s">
        <v>298</v>
      </c>
      <c r="G5" s="333" t="s">
        <v>299</v>
      </c>
      <c r="H5" s="333" t="s">
        <v>300</v>
      </c>
      <c r="I5" s="333"/>
      <c r="J5" s="333" t="s">
        <v>558</v>
      </c>
      <c r="K5" s="333" t="s">
        <v>559</v>
      </c>
    </row>
    <row r="6" spans="1:11" ht="14.25">
      <c r="A6" s="334" t="s">
        <v>22</v>
      </c>
      <c r="B6" s="334"/>
      <c r="C6" s="335">
        <f t="shared" ref="C6:H6" si="0">C7+C25+C29+C34+C36+C42+C62+C67+C71+C76+C84+C87</f>
        <v>130953561290.83</v>
      </c>
      <c r="D6" s="335">
        <f t="shared" si="0"/>
        <v>129206434231.14999</v>
      </c>
      <c r="E6" s="335">
        <f t="shared" si="0"/>
        <v>19853854392.230007</v>
      </c>
      <c r="F6" s="335">
        <f t="shared" si="0"/>
        <v>5857132723.6999998</v>
      </c>
      <c r="G6" s="335">
        <f t="shared" si="0"/>
        <v>15501971941.960003</v>
      </c>
      <c r="H6" s="335">
        <f t="shared" si="0"/>
        <v>19568988530.030003</v>
      </c>
      <c r="I6" s="335"/>
      <c r="J6" s="336">
        <f>IFERROR((H6/D6)*100,"n.a.")</f>
        <v>15.145521696714523</v>
      </c>
      <c r="K6" s="336">
        <f>IFERROR(H6/E6*100,"n.a.")</f>
        <v>98.5651861015386</v>
      </c>
    </row>
    <row r="7" spans="1:11" ht="14.25">
      <c r="A7" s="334" t="s">
        <v>577</v>
      </c>
      <c r="B7" s="334"/>
      <c r="C7" s="335">
        <f t="shared" ref="C7:H7" si="1">SUM(C8:C24)</f>
        <v>32250524499</v>
      </c>
      <c r="D7" s="335">
        <f t="shared" si="1"/>
        <v>32058939624.799995</v>
      </c>
      <c r="E7" s="335">
        <f t="shared" si="1"/>
        <v>4848886701.710001</v>
      </c>
      <c r="F7" s="335">
        <f t="shared" si="1"/>
        <v>1221890073.46</v>
      </c>
      <c r="G7" s="335">
        <f t="shared" si="1"/>
        <v>3290451221.0700011</v>
      </c>
      <c r="H7" s="335">
        <f t="shared" si="1"/>
        <v>4799980218.1700001</v>
      </c>
      <c r="I7" s="335"/>
      <c r="J7" s="336">
        <f>IFERROR((H7/D7)*100,"n.a.")</f>
        <v>14.97236113965808</v>
      </c>
      <c r="K7" s="336">
        <f t="shared" ref="K7:K70" si="2">IFERROR(H7/E7*100,"n.a.")</f>
        <v>98.99138737304888</v>
      </c>
    </row>
    <row r="8" spans="1:11" ht="27.75" customHeight="1">
      <c r="A8" s="337"/>
      <c r="B8" s="338" t="s">
        <v>720</v>
      </c>
      <c r="C8" s="339">
        <v>160485559</v>
      </c>
      <c r="D8" s="339">
        <v>161330133.14999998</v>
      </c>
      <c r="E8" s="339">
        <v>31313626.529999997</v>
      </c>
      <c r="F8" s="339">
        <v>7529104.1299999999</v>
      </c>
      <c r="G8" s="339">
        <v>16952000.349999998</v>
      </c>
      <c r="H8" s="339">
        <v>31313626.529999997</v>
      </c>
      <c r="I8" s="339"/>
      <c r="J8" s="340">
        <f t="shared" ref="J8:J71" si="3">IFERROR((H8/D8)*100,"n.a.")</f>
        <v>19.409657649563531</v>
      </c>
      <c r="K8" s="340">
        <f>IFERROR(H8/E8*100,"n.a.")</f>
        <v>100</v>
      </c>
    </row>
    <row r="9" spans="1:11">
      <c r="A9" s="337"/>
      <c r="B9" s="338" t="s">
        <v>411</v>
      </c>
      <c r="C9" s="339">
        <v>191423983</v>
      </c>
      <c r="D9" s="339">
        <v>192276796.27000001</v>
      </c>
      <c r="E9" s="339">
        <v>6859039.9799999995</v>
      </c>
      <c r="F9" s="339">
        <v>2277425.7799999998</v>
      </c>
      <c r="G9" s="339">
        <v>4079505.3000000007</v>
      </c>
      <c r="H9" s="339">
        <v>6779521.3700000001</v>
      </c>
      <c r="I9" s="339"/>
      <c r="J9" s="340">
        <f t="shared" si="3"/>
        <v>3.5259175841894219</v>
      </c>
      <c r="K9" s="340">
        <f t="shared" si="2"/>
        <v>98.840674347549154</v>
      </c>
    </row>
    <row r="10" spans="1:11">
      <c r="A10" s="337"/>
      <c r="B10" s="338" t="s">
        <v>721</v>
      </c>
      <c r="C10" s="339">
        <v>1566573939</v>
      </c>
      <c r="D10" s="339">
        <v>1561791951.03</v>
      </c>
      <c r="E10" s="339">
        <v>303985576.4599998</v>
      </c>
      <c r="F10" s="339">
        <v>71874246.609999985</v>
      </c>
      <c r="G10" s="339">
        <v>178778309.13000005</v>
      </c>
      <c r="H10" s="339">
        <v>302102750.92999989</v>
      </c>
      <c r="I10" s="339"/>
      <c r="J10" s="340">
        <f t="shared" si="3"/>
        <v>19.343341520665636</v>
      </c>
      <c r="K10" s="340">
        <f t="shared" si="2"/>
        <v>99.380620109701923</v>
      </c>
    </row>
    <row r="11" spans="1:11">
      <c r="A11" s="341"/>
      <c r="B11" s="338" t="s">
        <v>722</v>
      </c>
      <c r="C11" s="339">
        <v>20684202680</v>
      </c>
      <c r="D11" s="339">
        <v>20688782502.889999</v>
      </c>
      <c r="E11" s="339">
        <v>4361884715.3800001</v>
      </c>
      <c r="F11" s="339">
        <v>1102451180.4100001</v>
      </c>
      <c r="G11" s="339">
        <v>3019658155.4400005</v>
      </c>
      <c r="H11" s="339">
        <v>4318831520.2699995</v>
      </c>
      <c r="I11" s="339"/>
      <c r="J11" s="340">
        <f>IFERROR((H11/D11)*100,"n.a.")</f>
        <v>20.875232844981117</v>
      </c>
      <c r="K11" s="340">
        <f>IFERROR(H11/E11*100,"n.a.")</f>
        <v>99.012968064969826</v>
      </c>
    </row>
    <row r="12" spans="1:11">
      <c r="A12" s="341"/>
      <c r="B12" s="338" t="s">
        <v>723</v>
      </c>
      <c r="C12" s="339">
        <v>0</v>
      </c>
      <c r="D12" s="339">
        <v>9249.84</v>
      </c>
      <c r="E12" s="339">
        <v>9249.84</v>
      </c>
      <c r="F12" s="339">
        <v>0</v>
      </c>
      <c r="G12" s="339">
        <v>9249.84</v>
      </c>
      <c r="H12" s="339">
        <v>9249.84</v>
      </c>
      <c r="I12" s="339"/>
      <c r="J12" s="340">
        <f t="shared" si="3"/>
        <v>100</v>
      </c>
      <c r="K12" s="340">
        <f t="shared" si="2"/>
        <v>100</v>
      </c>
    </row>
    <row r="13" spans="1:11">
      <c r="A13" s="341"/>
      <c r="B13" s="338" t="s">
        <v>26</v>
      </c>
      <c r="C13" s="339">
        <v>3817299</v>
      </c>
      <c r="D13" s="339">
        <v>3098348.01</v>
      </c>
      <c r="E13" s="339">
        <v>209106.31</v>
      </c>
      <c r="F13" s="339">
        <v>0</v>
      </c>
      <c r="G13" s="339">
        <v>6927.4400000000005</v>
      </c>
      <c r="H13" s="339">
        <v>209106.31</v>
      </c>
      <c r="I13" s="339"/>
      <c r="J13" s="340">
        <f t="shared" si="3"/>
        <v>6.748961360218539</v>
      </c>
      <c r="K13" s="340">
        <f t="shared" si="2"/>
        <v>100</v>
      </c>
    </row>
    <row r="14" spans="1:11">
      <c r="A14" s="341"/>
      <c r="B14" s="338" t="s">
        <v>27</v>
      </c>
      <c r="C14" s="339">
        <v>1403758</v>
      </c>
      <c r="D14" s="339">
        <v>1403758</v>
      </c>
      <c r="E14" s="339">
        <v>207777</v>
      </c>
      <c r="F14" s="339">
        <v>0</v>
      </c>
      <c r="G14" s="339">
        <v>915</v>
      </c>
      <c r="H14" s="339">
        <v>207777</v>
      </c>
      <c r="I14" s="339"/>
      <c r="J14" s="340">
        <f t="shared" si="3"/>
        <v>14.801482876678174</v>
      </c>
      <c r="K14" s="340">
        <f t="shared" si="2"/>
        <v>100</v>
      </c>
    </row>
    <row r="15" spans="1:11">
      <c r="A15" s="337"/>
      <c r="B15" s="338" t="s">
        <v>724</v>
      </c>
      <c r="C15" s="339">
        <v>45080659</v>
      </c>
      <c r="D15" s="339">
        <v>45816169.869999997</v>
      </c>
      <c r="E15" s="339">
        <v>6935477.3200000003</v>
      </c>
      <c r="F15" s="339">
        <v>2232833.63</v>
      </c>
      <c r="G15" s="339">
        <v>3932124.79</v>
      </c>
      <c r="H15" s="339">
        <v>6834222.6400000006</v>
      </c>
      <c r="I15" s="339"/>
      <c r="J15" s="340">
        <f t="shared" si="3"/>
        <v>14.916617123150196</v>
      </c>
      <c r="K15" s="340">
        <f t="shared" si="2"/>
        <v>98.540047420989922</v>
      </c>
    </row>
    <row r="16" spans="1:11">
      <c r="A16" s="337"/>
      <c r="B16" s="338" t="s">
        <v>725</v>
      </c>
      <c r="C16" s="339">
        <v>34432499</v>
      </c>
      <c r="D16" s="339">
        <v>35171411.280000001</v>
      </c>
      <c r="E16" s="339">
        <v>6810772.9600000009</v>
      </c>
      <c r="F16" s="339">
        <v>1859738.2300000004</v>
      </c>
      <c r="G16" s="339">
        <v>3913299.48</v>
      </c>
      <c r="H16" s="339">
        <v>6738486.3200000003</v>
      </c>
      <c r="I16" s="339"/>
      <c r="J16" s="340">
        <f t="shared" si="3"/>
        <v>19.158987583281302</v>
      </c>
      <c r="K16" s="340">
        <f t="shared" si="2"/>
        <v>98.938642641231127</v>
      </c>
    </row>
    <row r="17" spans="1:11" ht="25.5">
      <c r="A17" s="337"/>
      <c r="B17" s="338" t="s">
        <v>726</v>
      </c>
      <c r="C17" s="339">
        <v>630816400</v>
      </c>
      <c r="D17" s="339">
        <v>641759766.73000002</v>
      </c>
      <c r="E17" s="339">
        <v>82550019.670000002</v>
      </c>
      <c r="F17" s="339">
        <v>20512394.859999999</v>
      </c>
      <c r="G17" s="339">
        <v>36384833.790000007</v>
      </c>
      <c r="H17" s="339">
        <v>79198234.620000005</v>
      </c>
      <c r="I17" s="339"/>
      <c r="J17" s="340">
        <f t="shared" si="3"/>
        <v>12.340791480828392</v>
      </c>
      <c r="K17" s="340">
        <f t="shared" si="2"/>
        <v>95.939692003225417</v>
      </c>
    </row>
    <row r="18" spans="1:11">
      <c r="A18" s="337"/>
      <c r="B18" s="338" t="s">
        <v>727</v>
      </c>
      <c r="C18" s="339">
        <v>10431671</v>
      </c>
      <c r="D18" s="339">
        <v>10431671</v>
      </c>
      <c r="E18" s="339">
        <v>274688</v>
      </c>
      <c r="F18" s="339">
        <v>0</v>
      </c>
      <c r="G18" s="339">
        <v>0</v>
      </c>
      <c r="H18" s="339">
        <v>274688</v>
      </c>
      <c r="I18" s="339"/>
      <c r="J18" s="340">
        <f t="shared" si="3"/>
        <v>2.6332118794774106</v>
      </c>
      <c r="K18" s="340">
        <f t="shared" si="2"/>
        <v>100</v>
      </c>
    </row>
    <row r="19" spans="1:11" ht="25.5">
      <c r="A19" s="337"/>
      <c r="B19" s="338" t="s">
        <v>414</v>
      </c>
      <c r="C19" s="339">
        <v>134400000</v>
      </c>
      <c r="D19" s="339">
        <v>134400000</v>
      </c>
      <c r="E19" s="339">
        <v>0</v>
      </c>
      <c r="F19" s="339">
        <v>0</v>
      </c>
      <c r="G19" s="339">
        <v>0</v>
      </c>
      <c r="H19" s="339">
        <v>0</v>
      </c>
      <c r="I19" s="339"/>
      <c r="J19" s="340">
        <f t="shared" si="3"/>
        <v>0</v>
      </c>
      <c r="K19" s="340" t="str">
        <f t="shared" si="2"/>
        <v>n.a.</v>
      </c>
    </row>
    <row r="20" spans="1:11">
      <c r="A20" s="337"/>
      <c r="B20" s="338" t="s">
        <v>417</v>
      </c>
      <c r="C20" s="339">
        <v>341112322</v>
      </c>
      <c r="D20" s="339">
        <v>340569157.93000001</v>
      </c>
      <c r="E20" s="339">
        <v>31856316.129999992</v>
      </c>
      <c r="F20" s="339">
        <v>9539860.2500000019</v>
      </c>
      <c r="G20" s="339">
        <v>17961304.279999997</v>
      </c>
      <c r="H20" s="339">
        <v>31490698.210000001</v>
      </c>
      <c r="I20" s="339"/>
      <c r="J20" s="340">
        <f t="shared" si="3"/>
        <v>9.2464914913030807</v>
      </c>
      <c r="K20" s="340">
        <f t="shared" si="2"/>
        <v>98.852290646200373</v>
      </c>
    </row>
    <row r="21" spans="1:11">
      <c r="A21" s="337"/>
      <c r="B21" s="338" t="s">
        <v>418</v>
      </c>
      <c r="C21" s="339">
        <v>141873365</v>
      </c>
      <c r="D21" s="339">
        <v>141873365</v>
      </c>
      <c r="E21" s="339">
        <v>15990336.129999999</v>
      </c>
      <c r="F21" s="339">
        <v>3613289.5600000005</v>
      </c>
      <c r="G21" s="339">
        <v>8774596.2299999986</v>
      </c>
      <c r="H21" s="339">
        <v>15990336.129999999</v>
      </c>
      <c r="I21" s="339"/>
      <c r="J21" s="340">
        <f t="shared" si="3"/>
        <v>11.270851389194863</v>
      </c>
      <c r="K21" s="340">
        <f t="shared" si="2"/>
        <v>100</v>
      </c>
    </row>
    <row r="22" spans="1:11" ht="25.5">
      <c r="A22" s="337"/>
      <c r="B22" s="338" t="s">
        <v>728</v>
      </c>
      <c r="C22" s="339">
        <v>4733026525</v>
      </c>
      <c r="D22" s="339">
        <v>4528781503.8000002</v>
      </c>
      <c r="E22" s="339">
        <v>0</v>
      </c>
      <c r="F22" s="339">
        <v>0</v>
      </c>
      <c r="G22" s="339">
        <v>0</v>
      </c>
      <c r="H22" s="339">
        <v>0</v>
      </c>
      <c r="I22" s="339"/>
      <c r="J22" s="340">
        <f t="shared" si="3"/>
        <v>0</v>
      </c>
      <c r="K22" s="340" t="str">
        <f t="shared" si="2"/>
        <v>n.a.</v>
      </c>
    </row>
    <row r="23" spans="1:11" ht="25.5">
      <c r="A23" s="337"/>
      <c r="B23" s="338" t="s">
        <v>729</v>
      </c>
      <c r="C23" s="339">
        <v>976443840</v>
      </c>
      <c r="D23" s="339">
        <v>976443840</v>
      </c>
      <c r="E23" s="339">
        <v>0</v>
      </c>
      <c r="F23" s="339">
        <v>0</v>
      </c>
      <c r="G23" s="339">
        <v>0</v>
      </c>
      <c r="H23" s="339">
        <v>0</v>
      </c>
      <c r="I23" s="339"/>
      <c r="J23" s="340">
        <f t="shared" si="3"/>
        <v>0</v>
      </c>
      <c r="K23" s="340" t="str">
        <f t="shared" si="2"/>
        <v>n.a.</v>
      </c>
    </row>
    <row r="24" spans="1:11">
      <c r="A24" s="337"/>
      <c r="B24" s="338" t="s">
        <v>730</v>
      </c>
      <c r="C24" s="339">
        <v>2595000000</v>
      </c>
      <c r="D24" s="339">
        <v>2595000000</v>
      </c>
      <c r="E24" s="339">
        <v>0</v>
      </c>
      <c r="F24" s="339">
        <v>0</v>
      </c>
      <c r="G24" s="339">
        <v>0</v>
      </c>
      <c r="H24" s="339">
        <v>0</v>
      </c>
      <c r="I24" s="339"/>
      <c r="J24" s="340">
        <f t="shared" si="3"/>
        <v>0</v>
      </c>
      <c r="K24" s="340" t="str">
        <f t="shared" si="2"/>
        <v>n.a.</v>
      </c>
    </row>
    <row r="25" spans="1:11" ht="14.25">
      <c r="A25" s="334" t="s">
        <v>116</v>
      </c>
      <c r="B25" s="342"/>
      <c r="C25" s="335">
        <f t="shared" ref="C25:H25" si="4">SUM(C26:C28)</f>
        <v>328079712</v>
      </c>
      <c r="D25" s="335">
        <f t="shared" si="4"/>
        <v>318987669.70999998</v>
      </c>
      <c r="E25" s="335">
        <f t="shared" si="4"/>
        <v>39707468.099999994</v>
      </c>
      <c r="F25" s="335">
        <f t="shared" si="4"/>
        <v>7770581.9300000006</v>
      </c>
      <c r="G25" s="335">
        <f t="shared" si="4"/>
        <v>20518730.650000002</v>
      </c>
      <c r="H25" s="335">
        <f t="shared" si="4"/>
        <v>36025028.520000003</v>
      </c>
      <c r="I25" s="335"/>
      <c r="J25" s="336">
        <f t="shared" si="3"/>
        <v>11.2935489176592</v>
      </c>
      <c r="K25" s="336">
        <f t="shared" si="2"/>
        <v>90.72607810015468</v>
      </c>
    </row>
    <row r="26" spans="1:11">
      <c r="A26" s="337"/>
      <c r="B26" s="338" t="s">
        <v>422</v>
      </c>
      <c r="C26" s="339">
        <v>186884616</v>
      </c>
      <c r="D26" s="339">
        <v>185951421.03999999</v>
      </c>
      <c r="E26" s="339">
        <v>31869392.73</v>
      </c>
      <c r="F26" s="339">
        <v>6183962.8500000006</v>
      </c>
      <c r="G26" s="339">
        <v>16541415.220000003</v>
      </c>
      <c r="H26" s="339">
        <v>28892154.289999999</v>
      </c>
      <c r="I26" s="339"/>
      <c r="J26" s="340">
        <f t="shared" si="3"/>
        <v>15.537474319050787</v>
      </c>
      <c r="K26" s="340">
        <f t="shared" si="2"/>
        <v>90.658000718045045</v>
      </c>
    </row>
    <row r="27" spans="1:11">
      <c r="A27" s="337"/>
      <c r="B27" s="338" t="s">
        <v>731</v>
      </c>
      <c r="C27" s="339">
        <v>46823274</v>
      </c>
      <c r="D27" s="339">
        <v>46817474</v>
      </c>
      <c r="E27" s="339">
        <v>6617642.4299999997</v>
      </c>
      <c r="F27" s="339">
        <v>1586619.08</v>
      </c>
      <c r="G27" s="339">
        <v>3932985.8999999994</v>
      </c>
      <c r="H27" s="339">
        <v>6266309.46</v>
      </c>
      <c r="I27" s="339"/>
      <c r="J27" s="340">
        <f t="shared" si="3"/>
        <v>13.384552656557251</v>
      </c>
      <c r="K27" s="340">
        <f t="shared" si="2"/>
        <v>94.69096473984014</v>
      </c>
    </row>
    <row r="28" spans="1:11" ht="25.5">
      <c r="A28" s="337"/>
      <c r="B28" s="338" t="s">
        <v>732</v>
      </c>
      <c r="C28" s="339">
        <v>94371822</v>
      </c>
      <c r="D28" s="339">
        <v>86218774.670000002</v>
      </c>
      <c r="E28" s="339">
        <v>1220432.94</v>
      </c>
      <c r="F28" s="339">
        <v>0</v>
      </c>
      <c r="G28" s="339">
        <v>44329.53</v>
      </c>
      <c r="H28" s="339">
        <v>866564.77</v>
      </c>
      <c r="I28" s="339"/>
      <c r="J28" s="340">
        <f t="shared" si="3"/>
        <v>1.0050766475361694</v>
      </c>
      <c r="K28" s="340">
        <f t="shared" si="2"/>
        <v>71.004701823272654</v>
      </c>
    </row>
    <row r="29" spans="1:11" ht="14.25">
      <c r="A29" s="334" t="s">
        <v>733</v>
      </c>
      <c r="B29" s="342"/>
      <c r="C29" s="335">
        <f t="shared" ref="C29:H29" si="5">SUM(C30:C33)</f>
        <v>4364444063</v>
      </c>
      <c r="D29" s="335">
        <f t="shared" si="5"/>
        <v>4346670803.9499998</v>
      </c>
      <c r="E29" s="335">
        <f t="shared" si="5"/>
        <v>1110894842.3499999</v>
      </c>
      <c r="F29" s="335">
        <f t="shared" si="5"/>
        <v>339920819.75</v>
      </c>
      <c r="G29" s="335">
        <f t="shared" si="5"/>
        <v>694847024.11000001</v>
      </c>
      <c r="H29" s="335">
        <f t="shared" si="5"/>
        <v>1067117493.27</v>
      </c>
      <c r="I29" s="335"/>
      <c r="J29" s="336">
        <f t="shared" si="3"/>
        <v>24.550225710681058</v>
      </c>
      <c r="K29" s="336">
        <f t="shared" si="2"/>
        <v>96.059271551986612</v>
      </c>
    </row>
    <row r="30" spans="1:11">
      <c r="A30" s="337"/>
      <c r="B30" s="338" t="s">
        <v>734</v>
      </c>
      <c r="C30" s="339">
        <v>2811277388</v>
      </c>
      <c r="D30" s="339">
        <v>2783066451.2599998</v>
      </c>
      <c r="E30" s="339">
        <v>747061611.82000005</v>
      </c>
      <c r="F30" s="339">
        <v>235547094.48999998</v>
      </c>
      <c r="G30" s="339">
        <v>471203706.93000007</v>
      </c>
      <c r="H30" s="339">
        <v>720677923.75</v>
      </c>
      <c r="I30" s="339"/>
      <c r="J30" s="340">
        <f t="shared" si="3"/>
        <v>25.895102986984796</v>
      </c>
      <c r="K30" s="340">
        <f t="shared" si="2"/>
        <v>96.468338400399958</v>
      </c>
    </row>
    <row r="31" spans="1:11">
      <c r="A31" s="337"/>
      <c r="B31" s="338" t="s">
        <v>735</v>
      </c>
      <c r="C31" s="339">
        <v>41021816</v>
      </c>
      <c r="D31" s="339">
        <v>40022629.25</v>
      </c>
      <c r="E31" s="339">
        <v>9583246.25</v>
      </c>
      <c r="F31" s="339">
        <v>2756025.3400000003</v>
      </c>
      <c r="G31" s="339">
        <v>5871161.459999999</v>
      </c>
      <c r="H31" s="339">
        <v>9039155.3399999999</v>
      </c>
      <c r="I31" s="339"/>
      <c r="J31" s="340">
        <f t="shared" si="3"/>
        <v>22.585111246782969</v>
      </c>
      <c r="K31" s="340">
        <f t="shared" si="2"/>
        <v>94.322478043387434</v>
      </c>
    </row>
    <row r="32" spans="1:11">
      <c r="A32" s="337"/>
      <c r="B32" s="338" t="s">
        <v>736</v>
      </c>
      <c r="C32" s="339">
        <v>1408144859</v>
      </c>
      <c r="D32" s="339">
        <v>1419581723.4400001</v>
      </c>
      <c r="E32" s="339">
        <v>354249984.27999991</v>
      </c>
      <c r="F32" s="339">
        <v>101617699.91999999</v>
      </c>
      <c r="G32" s="339">
        <v>217772155.72</v>
      </c>
      <c r="H32" s="339">
        <v>337400414.18000001</v>
      </c>
      <c r="I32" s="339"/>
      <c r="J32" s="340">
        <f t="shared" si="3"/>
        <v>23.767593553007625</v>
      </c>
      <c r="K32" s="340">
        <f t="shared" si="2"/>
        <v>95.243593268113742</v>
      </c>
    </row>
    <row r="33" spans="1:11">
      <c r="A33" s="337"/>
      <c r="B33" s="338" t="s">
        <v>737</v>
      </c>
      <c r="C33" s="339">
        <v>104000000</v>
      </c>
      <c r="D33" s="339">
        <v>104000000</v>
      </c>
      <c r="E33" s="339">
        <v>0</v>
      </c>
      <c r="F33" s="339">
        <v>0</v>
      </c>
      <c r="G33" s="339">
        <v>0</v>
      </c>
      <c r="H33" s="339">
        <v>0</v>
      </c>
      <c r="I33" s="339"/>
      <c r="J33" s="340">
        <f t="shared" si="3"/>
        <v>0</v>
      </c>
      <c r="K33" s="340" t="str">
        <f t="shared" si="2"/>
        <v>n.a.</v>
      </c>
    </row>
    <row r="34" spans="1:11" ht="14.25">
      <c r="A34" s="334" t="s">
        <v>252</v>
      </c>
      <c r="B34" s="342"/>
      <c r="C34" s="335">
        <f t="shared" ref="C34:H34" si="6">SUM(C35)</f>
        <v>1799500000</v>
      </c>
      <c r="D34" s="335">
        <f t="shared" si="6"/>
        <v>1799500000.0000002</v>
      </c>
      <c r="E34" s="335">
        <f t="shared" si="6"/>
        <v>221198023.17000005</v>
      </c>
      <c r="F34" s="335">
        <f t="shared" si="6"/>
        <v>0</v>
      </c>
      <c r="G34" s="335">
        <f t="shared" si="6"/>
        <v>102711197.61</v>
      </c>
      <c r="H34" s="335">
        <f t="shared" si="6"/>
        <v>217538098.39000002</v>
      </c>
      <c r="I34" s="335"/>
      <c r="J34" s="336">
        <f t="shared" si="3"/>
        <v>12.088807912753543</v>
      </c>
      <c r="K34" s="336">
        <f t="shared" si="2"/>
        <v>98.345408007020367</v>
      </c>
    </row>
    <row r="35" spans="1:11">
      <c r="A35" s="337"/>
      <c r="B35" s="338" t="s">
        <v>43</v>
      </c>
      <c r="C35" s="339">
        <v>1799500000</v>
      </c>
      <c r="D35" s="339">
        <v>1799500000.0000002</v>
      </c>
      <c r="E35" s="339">
        <v>221198023.17000005</v>
      </c>
      <c r="F35" s="339">
        <v>0</v>
      </c>
      <c r="G35" s="339">
        <v>102711197.61</v>
      </c>
      <c r="H35" s="339">
        <v>217538098.39000002</v>
      </c>
      <c r="I35" s="339"/>
      <c r="J35" s="340">
        <f t="shared" si="3"/>
        <v>12.088807912753543</v>
      </c>
      <c r="K35" s="340">
        <f t="shared" si="2"/>
        <v>98.345408007020367</v>
      </c>
    </row>
    <row r="36" spans="1:11" ht="14.25">
      <c r="A36" s="334" t="s">
        <v>185</v>
      </c>
      <c r="B36" s="342"/>
      <c r="C36" s="335">
        <f t="shared" ref="C36:H36" si="7">SUM(C37:C41)</f>
        <v>822866000</v>
      </c>
      <c r="D36" s="335">
        <f t="shared" si="7"/>
        <v>823434012.28999996</v>
      </c>
      <c r="E36" s="335">
        <f t="shared" si="7"/>
        <v>8000000</v>
      </c>
      <c r="F36" s="335">
        <f t="shared" si="7"/>
        <v>0</v>
      </c>
      <c r="G36" s="335">
        <f t="shared" si="7"/>
        <v>0</v>
      </c>
      <c r="H36" s="335">
        <f t="shared" si="7"/>
        <v>0</v>
      </c>
      <c r="I36" s="343"/>
      <c r="J36" s="336">
        <f t="shared" si="3"/>
        <v>0</v>
      </c>
      <c r="K36" s="336">
        <f t="shared" si="2"/>
        <v>0</v>
      </c>
    </row>
    <row r="37" spans="1:11">
      <c r="A37" s="337"/>
      <c r="B37" s="338" t="s">
        <v>45</v>
      </c>
      <c r="C37" s="339">
        <v>40320000</v>
      </c>
      <c r="D37" s="339">
        <v>40320000</v>
      </c>
      <c r="E37" s="339">
        <v>0</v>
      </c>
      <c r="F37" s="339">
        <v>0</v>
      </c>
      <c r="G37" s="339">
        <v>0</v>
      </c>
      <c r="H37" s="339">
        <v>0</v>
      </c>
      <c r="I37" s="339"/>
      <c r="J37" s="340">
        <f t="shared" si="3"/>
        <v>0</v>
      </c>
      <c r="K37" s="340" t="str">
        <f t="shared" si="2"/>
        <v>n.a.</v>
      </c>
    </row>
    <row r="38" spans="1:11">
      <c r="A38" s="337"/>
      <c r="B38" s="338" t="s">
        <v>436</v>
      </c>
      <c r="C38" s="339">
        <v>315546000</v>
      </c>
      <c r="D38" s="339">
        <v>315546000</v>
      </c>
      <c r="E38" s="339">
        <v>8000000</v>
      </c>
      <c r="F38" s="339">
        <v>0</v>
      </c>
      <c r="G38" s="339">
        <v>0</v>
      </c>
      <c r="H38" s="339">
        <v>0</v>
      </c>
      <c r="I38" s="339"/>
      <c r="J38" s="340">
        <f t="shared" si="3"/>
        <v>0</v>
      </c>
      <c r="K38" s="340">
        <f t="shared" si="2"/>
        <v>0</v>
      </c>
    </row>
    <row r="39" spans="1:11">
      <c r="A39" s="337"/>
      <c r="B39" s="338" t="s">
        <v>437</v>
      </c>
      <c r="C39" s="339">
        <v>400000000</v>
      </c>
      <c r="D39" s="339">
        <v>400000000</v>
      </c>
      <c r="E39" s="339">
        <v>0</v>
      </c>
      <c r="F39" s="339">
        <v>0</v>
      </c>
      <c r="G39" s="339">
        <v>0</v>
      </c>
      <c r="H39" s="339">
        <v>0</v>
      </c>
      <c r="I39" s="339"/>
      <c r="J39" s="340">
        <f t="shared" si="3"/>
        <v>0</v>
      </c>
      <c r="K39" s="340" t="str">
        <f t="shared" si="2"/>
        <v>n.a.</v>
      </c>
    </row>
    <row r="40" spans="1:11">
      <c r="A40" s="337"/>
      <c r="B40" s="338" t="s">
        <v>738</v>
      </c>
      <c r="C40" s="339">
        <v>27000000</v>
      </c>
      <c r="D40" s="339">
        <v>27568012.289999999</v>
      </c>
      <c r="E40" s="339">
        <v>0</v>
      </c>
      <c r="F40" s="339">
        <v>0</v>
      </c>
      <c r="G40" s="339">
        <v>0</v>
      </c>
      <c r="H40" s="339">
        <v>0</v>
      </c>
      <c r="I40" s="339"/>
      <c r="J40" s="340">
        <f t="shared" si="3"/>
        <v>0</v>
      </c>
      <c r="K40" s="340" t="str">
        <f t="shared" si="2"/>
        <v>n.a.</v>
      </c>
    </row>
    <row r="41" spans="1:11">
      <c r="A41" s="337"/>
      <c r="B41" s="338" t="s">
        <v>739</v>
      </c>
      <c r="C41" s="339">
        <v>40000000</v>
      </c>
      <c r="D41" s="339">
        <v>40000000</v>
      </c>
      <c r="E41" s="339">
        <v>0</v>
      </c>
      <c r="F41" s="339">
        <v>0</v>
      </c>
      <c r="G41" s="339">
        <v>0</v>
      </c>
      <c r="H41" s="339">
        <v>0</v>
      </c>
      <c r="I41" s="339"/>
      <c r="J41" s="340">
        <f t="shared" si="3"/>
        <v>0</v>
      </c>
      <c r="K41" s="340" t="str">
        <f t="shared" si="2"/>
        <v>n.a.</v>
      </c>
    </row>
    <row r="42" spans="1:11" ht="14.25">
      <c r="A42" s="334" t="s">
        <v>220</v>
      </c>
      <c r="B42" s="342"/>
      <c r="C42" s="335">
        <f t="shared" ref="C42:H42" si="8">SUM(C43:C61)</f>
        <v>79362797808</v>
      </c>
      <c r="D42" s="335">
        <f t="shared" si="8"/>
        <v>78249735865.619995</v>
      </c>
      <c r="E42" s="335">
        <f t="shared" si="8"/>
        <v>11843552220.870003</v>
      </c>
      <c r="F42" s="335">
        <f t="shared" si="8"/>
        <v>4049836701.2799997</v>
      </c>
      <c r="G42" s="335">
        <f t="shared" si="8"/>
        <v>10507719595.610001</v>
      </c>
      <c r="H42" s="335">
        <f t="shared" si="8"/>
        <v>11823320536.330002</v>
      </c>
      <c r="I42" s="335"/>
      <c r="J42" s="336">
        <f t="shared" si="3"/>
        <v>15.109725809981587</v>
      </c>
      <c r="K42" s="336">
        <f t="shared" si="2"/>
        <v>99.829175536505417</v>
      </c>
    </row>
    <row r="43" spans="1:11">
      <c r="A43" s="337"/>
      <c r="B43" s="338" t="s">
        <v>643</v>
      </c>
      <c r="C43" s="339">
        <v>2648446919</v>
      </c>
      <c r="D43" s="339">
        <v>2549426447.9700003</v>
      </c>
      <c r="E43" s="339">
        <v>671397608.39999998</v>
      </c>
      <c r="F43" s="339">
        <v>272912492.84000003</v>
      </c>
      <c r="G43" s="339">
        <v>491787674.54999995</v>
      </c>
      <c r="H43" s="339">
        <v>671397608.39999998</v>
      </c>
      <c r="I43" s="339"/>
      <c r="J43" s="340">
        <f t="shared" si="3"/>
        <v>26.335241361232654</v>
      </c>
      <c r="K43" s="340">
        <f t="shared" si="2"/>
        <v>100</v>
      </c>
    </row>
    <row r="44" spans="1:11">
      <c r="A44" s="337"/>
      <c r="B44" s="338" t="s">
        <v>740</v>
      </c>
      <c r="C44" s="339">
        <v>5881351223</v>
      </c>
      <c r="D44" s="339">
        <v>5614883446.8999977</v>
      </c>
      <c r="E44" s="339">
        <v>797591195.79999995</v>
      </c>
      <c r="F44" s="339">
        <v>232976116.26999998</v>
      </c>
      <c r="G44" s="339">
        <v>562855465.95000005</v>
      </c>
      <c r="H44" s="339">
        <v>794749703.8900001</v>
      </c>
      <c r="I44" s="339"/>
      <c r="J44" s="340">
        <f t="shared" si="3"/>
        <v>14.154340181874744</v>
      </c>
      <c r="K44" s="340">
        <f t="shared" si="2"/>
        <v>99.643740812967508</v>
      </c>
    </row>
    <row r="45" spans="1:11">
      <c r="A45" s="337"/>
      <c r="B45" s="338" t="s">
        <v>679</v>
      </c>
      <c r="C45" s="339">
        <v>1265428207</v>
      </c>
      <c r="D45" s="339">
        <v>1230577410.6300001</v>
      </c>
      <c r="E45" s="339">
        <v>134097141.41999999</v>
      </c>
      <c r="F45" s="339">
        <v>28676786.500000004</v>
      </c>
      <c r="G45" s="339">
        <v>81169763.50999999</v>
      </c>
      <c r="H45" s="339">
        <v>130020998.13999999</v>
      </c>
      <c r="I45" s="339"/>
      <c r="J45" s="340">
        <f t="shared" si="3"/>
        <v>10.56585282785543</v>
      </c>
      <c r="K45" s="340">
        <f t="shared" si="2"/>
        <v>96.960305613649666</v>
      </c>
    </row>
    <row r="46" spans="1:11" ht="25.5">
      <c r="A46" s="337"/>
      <c r="B46" s="338" t="s">
        <v>741</v>
      </c>
      <c r="C46" s="339">
        <v>283096047</v>
      </c>
      <c r="D46" s="339">
        <v>303906698.69999987</v>
      </c>
      <c r="E46" s="339">
        <v>26405014.510000002</v>
      </c>
      <c r="F46" s="339">
        <v>7518801</v>
      </c>
      <c r="G46" s="339">
        <v>13694685</v>
      </c>
      <c r="H46" s="339">
        <v>26405014.510000002</v>
      </c>
      <c r="I46" s="339"/>
      <c r="J46" s="340">
        <f t="shared" si="3"/>
        <v>8.6885266507618493</v>
      </c>
      <c r="K46" s="340">
        <f t="shared" si="2"/>
        <v>100</v>
      </c>
    </row>
    <row r="47" spans="1:11">
      <c r="A47" s="337"/>
      <c r="B47" s="338" t="s">
        <v>742</v>
      </c>
      <c r="C47" s="339">
        <v>736845170</v>
      </c>
      <c r="D47" s="339">
        <v>704912375.9000001</v>
      </c>
      <c r="E47" s="339">
        <v>47698924.299999997</v>
      </c>
      <c r="F47" s="339">
        <v>6400333.209999999</v>
      </c>
      <c r="G47" s="339">
        <v>27838322.82</v>
      </c>
      <c r="H47" s="339">
        <v>40156585.399999999</v>
      </c>
      <c r="I47" s="339"/>
      <c r="J47" s="340">
        <f t="shared" si="3"/>
        <v>5.6966775975141442</v>
      </c>
      <c r="K47" s="340">
        <f t="shared" si="2"/>
        <v>84.187612172209938</v>
      </c>
    </row>
    <row r="48" spans="1:11" ht="25.5">
      <c r="A48" s="337"/>
      <c r="B48" s="338" t="s">
        <v>642</v>
      </c>
      <c r="C48" s="339">
        <v>230738943</v>
      </c>
      <c r="D48" s="339">
        <v>221596185.10000002</v>
      </c>
      <c r="E48" s="339">
        <v>47255225.840000004</v>
      </c>
      <c r="F48" s="339">
        <v>15832346</v>
      </c>
      <c r="G48" s="339">
        <v>26438372</v>
      </c>
      <c r="H48" s="339">
        <v>47255225.840000004</v>
      </c>
      <c r="I48" s="339"/>
      <c r="J48" s="340">
        <f t="shared" si="3"/>
        <v>21.324927511127985</v>
      </c>
      <c r="K48" s="340">
        <f t="shared" si="2"/>
        <v>100</v>
      </c>
    </row>
    <row r="49" spans="1:11">
      <c r="A49" s="337"/>
      <c r="B49" s="338" t="s">
        <v>743</v>
      </c>
      <c r="C49" s="339">
        <v>101634921</v>
      </c>
      <c r="D49" s="339">
        <v>101384920.99999999</v>
      </c>
      <c r="E49" s="339">
        <v>10836701.470000001</v>
      </c>
      <c r="F49" s="339">
        <v>2532338.38</v>
      </c>
      <c r="G49" s="339">
        <v>7223348.7699999996</v>
      </c>
      <c r="H49" s="339">
        <v>10790792.470000001</v>
      </c>
      <c r="I49" s="339"/>
      <c r="J49" s="340">
        <f t="shared" si="3"/>
        <v>10.643389927778315</v>
      </c>
      <c r="K49" s="340">
        <f t="shared" si="2"/>
        <v>99.576356328287787</v>
      </c>
    </row>
    <row r="50" spans="1:11">
      <c r="A50" s="337"/>
      <c r="B50" s="338" t="s">
        <v>682</v>
      </c>
      <c r="C50" s="339">
        <v>1515911529</v>
      </c>
      <c r="D50" s="339">
        <v>1515584192.0100002</v>
      </c>
      <c r="E50" s="339">
        <v>2898920.74</v>
      </c>
      <c r="F50" s="339">
        <v>257393.43</v>
      </c>
      <c r="G50" s="339">
        <v>2043159.85</v>
      </c>
      <c r="H50" s="339">
        <v>2898920.74</v>
      </c>
      <c r="I50" s="339"/>
      <c r="J50" s="340">
        <f t="shared" si="3"/>
        <v>0.19127414730787007</v>
      </c>
      <c r="K50" s="340">
        <f t="shared" si="2"/>
        <v>100</v>
      </c>
    </row>
    <row r="51" spans="1:11">
      <c r="A51" s="337"/>
      <c r="B51" s="338" t="s">
        <v>84</v>
      </c>
      <c r="C51" s="339">
        <v>28275868044</v>
      </c>
      <c r="D51" s="339">
        <v>28275868044</v>
      </c>
      <c r="E51" s="339">
        <v>8897982827</v>
      </c>
      <c r="F51" s="339">
        <v>3138424667</v>
      </c>
      <c r="G51" s="339">
        <v>8243036342</v>
      </c>
      <c r="H51" s="339">
        <v>8897982827</v>
      </c>
      <c r="I51" s="339"/>
      <c r="J51" s="340">
        <f t="shared" si="3"/>
        <v>31.468469201914061</v>
      </c>
      <c r="K51" s="340">
        <f t="shared" si="2"/>
        <v>100</v>
      </c>
    </row>
    <row r="52" spans="1:11">
      <c r="A52" s="337"/>
      <c r="B52" s="338" t="s">
        <v>674</v>
      </c>
      <c r="C52" s="339">
        <v>735511503</v>
      </c>
      <c r="D52" s="339">
        <v>655511503</v>
      </c>
      <c r="E52" s="339">
        <v>0</v>
      </c>
      <c r="F52" s="339">
        <v>0</v>
      </c>
      <c r="G52" s="339">
        <v>0</v>
      </c>
      <c r="H52" s="339">
        <v>0</v>
      </c>
      <c r="I52" s="339"/>
      <c r="J52" s="340">
        <f t="shared" si="3"/>
        <v>0</v>
      </c>
      <c r="K52" s="340" t="str">
        <f t="shared" si="2"/>
        <v>n.a.</v>
      </c>
    </row>
    <row r="53" spans="1:11">
      <c r="A53" s="337"/>
      <c r="B53" s="338" t="s">
        <v>744</v>
      </c>
      <c r="C53" s="339">
        <v>2112542506</v>
      </c>
      <c r="D53" s="339">
        <v>1499851999.9999998</v>
      </c>
      <c r="E53" s="339">
        <v>0.01</v>
      </c>
      <c r="F53" s="339">
        <v>0</v>
      </c>
      <c r="G53" s="339">
        <v>0</v>
      </c>
      <c r="H53" s="339">
        <v>0</v>
      </c>
      <c r="I53" s="339"/>
      <c r="J53" s="340">
        <f t="shared" si="3"/>
        <v>0</v>
      </c>
      <c r="K53" s="340">
        <f t="shared" si="2"/>
        <v>0</v>
      </c>
    </row>
    <row r="54" spans="1:11">
      <c r="A54" s="337"/>
      <c r="B54" s="338" t="s">
        <v>745</v>
      </c>
      <c r="C54" s="339">
        <v>48587667</v>
      </c>
      <c r="D54" s="339">
        <v>48587667</v>
      </c>
      <c r="E54" s="339">
        <v>0</v>
      </c>
      <c r="F54" s="339">
        <v>0</v>
      </c>
      <c r="G54" s="339">
        <v>0</v>
      </c>
      <c r="H54" s="339">
        <v>0</v>
      </c>
      <c r="I54" s="339"/>
      <c r="J54" s="340">
        <f t="shared" si="3"/>
        <v>0</v>
      </c>
      <c r="K54" s="340" t="str">
        <f t="shared" si="2"/>
        <v>n.a.</v>
      </c>
    </row>
    <row r="55" spans="1:11">
      <c r="A55" s="337"/>
      <c r="B55" s="338" t="s">
        <v>746</v>
      </c>
      <c r="C55" s="339">
        <v>600000000</v>
      </c>
      <c r="D55" s="339">
        <v>600000000</v>
      </c>
      <c r="E55" s="339">
        <v>0</v>
      </c>
      <c r="F55" s="339">
        <v>0</v>
      </c>
      <c r="G55" s="339">
        <v>0</v>
      </c>
      <c r="H55" s="339">
        <v>0</v>
      </c>
      <c r="I55" s="339"/>
      <c r="J55" s="340">
        <f t="shared" si="3"/>
        <v>0</v>
      </c>
      <c r="K55" s="340" t="str">
        <f t="shared" si="2"/>
        <v>n.a.</v>
      </c>
    </row>
    <row r="56" spans="1:11">
      <c r="A56" s="337"/>
      <c r="B56" s="338" t="s">
        <v>685</v>
      </c>
      <c r="C56" s="339">
        <v>12000381528</v>
      </c>
      <c r="D56" s="339">
        <v>12000580994.139999</v>
      </c>
      <c r="E56" s="339">
        <v>843152.79</v>
      </c>
      <c r="F56" s="339">
        <v>81017.429999999993</v>
      </c>
      <c r="G56" s="339">
        <v>600999.51</v>
      </c>
      <c r="H56" s="339">
        <v>843152.79</v>
      </c>
      <c r="I56" s="339"/>
      <c r="J56" s="340">
        <f t="shared" si="3"/>
        <v>7.0259330811709847E-3</v>
      </c>
      <c r="K56" s="340">
        <f t="shared" si="2"/>
        <v>100</v>
      </c>
    </row>
    <row r="57" spans="1:11">
      <c r="A57" s="337"/>
      <c r="B57" s="338" t="s">
        <v>524</v>
      </c>
      <c r="C57" s="339">
        <v>340000000</v>
      </c>
      <c r="D57" s="339">
        <v>339999999.99999994</v>
      </c>
      <c r="E57" s="339">
        <v>476146.09</v>
      </c>
      <c r="F57" s="339">
        <v>0</v>
      </c>
      <c r="G57" s="339">
        <v>0</v>
      </c>
      <c r="H57" s="339">
        <v>476146.09</v>
      </c>
      <c r="I57" s="339"/>
      <c r="J57" s="340">
        <f t="shared" si="3"/>
        <v>0.14004296764705887</v>
      </c>
      <c r="K57" s="340">
        <f t="shared" si="2"/>
        <v>100</v>
      </c>
    </row>
    <row r="58" spans="1:11">
      <c r="A58" s="344"/>
      <c r="B58" s="338" t="s">
        <v>53</v>
      </c>
      <c r="C58" s="339">
        <v>13587653297</v>
      </c>
      <c r="D58" s="339">
        <v>13588263675.27</v>
      </c>
      <c r="E58" s="339">
        <v>1197375329.96</v>
      </c>
      <c r="F58" s="339">
        <v>344224409.22000003</v>
      </c>
      <c r="G58" s="339">
        <v>1043680972.26</v>
      </c>
      <c r="H58" s="339">
        <v>1191649528.52</v>
      </c>
      <c r="I58" s="339"/>
      <c r="J58" s="340">
        <f t="shared" si="3"/>
        <v>8.7696968280704315</v>
      </c>
      <c r="K58" s="340">
        <f t="shared" si="2"/>
        <v>99.521803957645318</v>
      </c>
    </row>
    <row r="59" spans="1:11">
      <c r="A59" s="344"/>
      <c r="B59" s="338" t="s">
        <v>747</v>
      </c>
      <c r="C59" s="339">
        <v>1025960032</v>
      </c>
      <c r="D59" s="339">
        <v>1025960032</v>
      </c>
      <c r="E59" s="339">
        <v>0</v>
      </c>
      <c r="F59" s="339">
        <v>0</v>
      </c>
      <c r="G59" s="339">
        <v>0</v>
      </c>
      <c r="H59" s="339">
        <v>0</v>
      </c>
      <c r="I59" s="339"/>
      <c r="J59" s="340">
        <f t="shared" si="3"/>
        <v>0</v>
      </c>
      <c r="K59" s="340" t="str">
        <f t="shared" si="2"/>
        <v>n.a.</v>
      </c>
    </row>
    <row r="60" spans="1:11">
      <c r="A60" s="344"/>
      <c r="B60" s="338" t="s">
        <v>681</v>
      </c>
      <c r="C60" s="339">
        <v>2510135065</v>
      </c>
      <c r="D60" s="339">
        <v>2510135065</v>
      </c>
      <c r="E60" s="339">
        <v>0</v>
      </c>
      <c r="F60" s="339">
        <v>0</v>
      </c>
      <c r="G60" s="339">
        <v>0</v>
      </c>
      <c r="H60" s="339">
        <v>0</v>
      </c>
      <c r="I60" s="339"/>
      <c r="J60" s="340">
        <f t="shared" si="3"/>
        <v>0</v>
      </c>
      <c r="K60" s="340" t="str">
        <f t="shared" si="2"/>
        <v>n.a.</v>
      </c>
    </row>
    <row r="61" spans="1:11" ht="25.5">
      <c r="A61" s="344"/>
      <c r="B61" s="338" t="s">
        <v>649</v>
      </c>
      <c r="C61" s="339">
        <v>5462705207</v>
      </c>
      <c r="D61" s="339">
        <v>5462705207</v>
      </c>
      <c r="E61" s="339">
        <v>8694032.540000001</v>
      </c>
      <c r="F61" s="339">
        <v>0</v>
      </c>
      <c r="G61" s="339">
        <v>7350489.3900000025</v>
      </c>
      <c r="H61" s="339">
        <v>8694032.540000001</v>
      </c>
      <c r="I61" s="339"/>
      <c r="J61" s="340">
        <f t="shared" si="3"/>
        <v>0.15915251163213651</v>
      </c>
      <c r="K61" s="340">
        <f t="shared" si="2"/>
        <v>100</v>
      </c>
    </row>
    <row r="62" spans="1:11" ht="14.25">
      <c r="A62" s="334" t="s">
        <v>260</v>
      </c>
      <c r="B62" s="342"/>
      <c r="C62" s="335">
        <f t="shared" ref="C62:H62" si="9">SUM(C63:C66)</f>
        <v>1374059102</v>
      </c>
      <c r="D62" s="335">
        <f t="shared" si="9"/>
        <v>1360006564.8299999</v>
      </c>
      <c r="E62" s="335">
        <f t="shared" si="9"/>
        <v>186319301.98999995</v>
      </c>
      <c r="F62" s="335">
        <f t="shared" si="9"/>
        <v>42221094.390000008</v>
      </c>
      <c r="G62" s="335">
        <f t="shared" si="9"/>
        <v>101850679.68000004</v>
      </c>
      <c r="H62" s="335">
        <f t="shared" si="9"/>
        <v>185918320.75999996</v>
      </c>
      <c r="I62" s="335"/>
      <c r="J62" s="336">
        <f t="shared" si="3"/>
        <v>13.670398773644129</v>
      </c>
      <c r="K62" s="336">
        <f t="shared" si="2"/>
        <v>99.78478814287233</v>
      </c>
    </row>
    <row r="63" spans="1:11">
      <c r="A63" s="337"/>
      <c r="B63" s="338" t="s">
        <v>445</v>
      </c>
      <c r="C63" s="339">
        <v>1358805372</v>
      </c>
      <c r="D63" s="339">
        <v>1344811334.8</v>
      </c>
      <c r="E63" s="339">
        <v>185665176.25999993</v>
      </c>
      <c r="F63" s="339">
        <v>42063440.330000006</v>
      </c>
      <c r="G63" s="339">
        <v>101413926.67000003</v>
      </c>
      <c r="H63" s="339">
        <v>185264195.02999994</v>
      </c>
      <c r="I63" s="339"/>
      <c r="J63" s="340">
        <f t="shared" si="3"/>
        <v>13.776222004966399</v>
      </c>
      <c r="K63" s="340">
        <f t="shared" si="2"/>
        <v>99.784029919838886</v>
      </c>
    </row>
    <row r="64" spans="1:11" ht="25.5">
      <c r="A64" s="344"/>
      <c r="B64" s="338" t="s">
        <v>448</v>
      </c>
      <c r="C64" s="339">
        <v>2958519.15</v>
      </c>
      <c r="D64" s="339">
        <v>2900019.2000000002</v>
      </c>
      <c r="E64" s="339">
        <v>10458.959999999999</v>
      </c>
      <c r="F64" s="339">
        <v>0</v>
      </c>
      <c r="G64" s="339">
        <v>0</v>
      </c>
      <c r="H64" s="339">
        <v>10458.959999999999</v>
      </c>
      <c r="I64" s="339"/>
      <c r="J64" s="340">
        <f t="shared" si="3"/>
        <v>0.3606514053424198</v>
      </c>
      <c r="K64" s="340">
        <f t="shared" si="2"/>
        <v>100</v>
      </c>
    </row>
    <row r="65" spans="1:11">
      <c r="A65" s="344"/>
      <c r="B65" s="338" t="s">
        <v>57</v>
      </c>
      <c r="C65" s="339">
        <v>950000.00000000012</v>
      </c>
      <c r="D65" s="339">
        <v>949999.9800000001</v>
      </c>
      <c r="E65" s="339">
        <v>0</v>
      </c>
      <c r="F65" s="339">
        <v>0</v>
      </c>
      <c r="G65" s="339">
        <v>0</v>
      </c>
      <c r="H65" s="339">
        <v>0</v>
      </c>
      <c r="I65" s="339"/>
      <c r="J65" s="340">
        <f t="shared" si="3"/>
        <v>0</v>
      </c>
      <c r="K65" s="340" t="str">
        <f t="shared" si="2"/>
        <v>n.a.</v>
      </c>
    </row>
    <row r="66" spans="1:11">
      <c r="A66" s="344"/>
      <c r="B66" s="338" t="s">
        <v>58</v>
      </c>
      <c r="C66" s="339">
        <v>11345210.85</v>
      </c>
      <c r="D66" s="339">
        <v>11345210.85</v>
      </c>
      <c r="E66" s="339">
        <v>643666.77</v>
      </c>
      <c r="F66" s="339">
        <v>157654.06</v>
      </c>
      <c r="G66" s="339">
        <v>436753.00999999989</v>
      </c>
      <c r="H66" s="339">
        <v>643666.77</v>
      </c>
      <c r="I66" s="339"/>
      <c r="J66" s="340">
        <f t="shared" si="3"/>
        <v>5.6734667914964314</v>
      </c>
      <c r="K66" s="340">
        <f t="shared" si="2"/>
        <v>100</v>
      </c>
    </row>
    <row r="67" spans="1:11" ht="14.25">
      <c r="A67" s="334" t="s">
        <v>586</v>
      </c>
      <c r="B67" s="342"/>
      <c r="C67" s="335">
        <f t="shared" ref="C67:H67" si="10">SUM(C68:C70)</f>
        <v>2414492667</v>
      </c>
      <c r="D67" s="335">
        <f t="shared" si="10"/>
        <v>2312741892.9699998</v>
      </c>
      <c r="E67" s="335">
        <f t="shared" si="10"/>
        <v>715552313.87000012</v>
      </c>
      <c r="F67" s="335">
        <f t="shared" si="10"/>
        <v>153390484.21999997</v>
      </c>
      <c r="G67" s="335">
        <f t="shared" si="10"/>
        <v>355126975.14999998</v>
      </c>
      <c r="H67" s="335">
        <f t="shared" si="10"/>
        <v>709875961.50000012</v>
      </c>
      <c r="I67" s="335"/>
      <c r="J67" s="336">
        <f t="shared" si="3"/>
        <v>30.694128197262195</v>
      </c>
      <c r="K67" s="336">
        <f t="shared" si="2"/>
        <v>99.206717348267674</v>
      </c>
    </row>
    <row r="68" spans="1:11">
      <c r="A68" s="337"/>
      <c r="B68" s="338" t="s">
        <v>748</v>
      </c>
      <c r="C68" s="339">
        <v>1491388829</v>
      </c>
      <c r="D68" s="339">
        <v>943678544.44999993</v>
      </c>
      <c r="E68" s="339">
        <v>213896759.84</v>
      </c>
      <c r="F68" s="339">
        <v>80282579.509999961</v>
      </c>
      <c r="G68" s="339">
        <v>147852038.84999999</v>
      </c>
      <c r="H68" s="339">
        <v>210540984.99000001</v>
      </c>
      <c r="I68" s="339"/>
      <c r="J68" s="340">
        <f t="shared" si="3"/>
        <v>22.310667782820971</v>
      </c>
      <c r="K68" s="340">
        <f t="shared" si="2"/>
        <v>98.431124037357932</v>
      </c>
    </row>
    <row r="69" spans="1:11">
      <c r="A69" s="337"/>
      <c r="B69" s="338" t="s">
        <v>749</v>
      </c>
      <c r="C69" s="339">
        <v>780633994</v>
      </c>
      <c r="D69" s="339">
        <v>1111865594.1799998</v>
      </c>
      <c r="E69" s="339">
        <v>427390782.89000016</v>
      </c>
      <c r="F69" s="339">
        <v>73107904.710000008</v>
      </c>
      <c r="G69" s="339">
        <v>206618491.77000004</v>
      </c>
      <c r="H69" s="339">
        <v>425070205.37000012</v>
      </c>
      <c r="I69" s="339"/>
      <c r="J69" s="340">
        <f t="shared" si="3"/>
        <v>38.230358740751321</v>
      </c>
      <c r="K69" s="340">
        <f t="shared" si="2"/>
        <v>99.457036133463532</v>
      </c>
    </row>
    <row r="70" spans="1:11">
      <c r="A70" s="337"/>
      <c r="B70" s="338" t="s">
        <v>750</v>
      </c>
      <c r="C70" s="339">
        <v>142469844</v>
      </c>
      <c r="D70" s="339">
        <v>257197754.34</v>
      </c>
      <c r="E70" s="339">
        <v>74264771.140000001</v>
      </c>
      <c r="F70" s="339">
        <v>0</v>
      </c>
      <c r="G70" s="339">
        <v>656444.53</v>
      </c>
      <c r="H70" s="339">
        <v>74264771.140000001</v>
      </c>
      <c r="I70" s="339"/>
      <c r="J70" s="340">
        <f t="shared" si="3"/>
        <v>28.87457992414134</v>
      </c>
      <c r="K70" s="340">
        <f t="shared" si="2"/>
        <v>100</v>
      </c>
    </row>
    <row r="71" spans="1:11" ht="14.25">
      <c r="A71" s="334" t="s">
        <v>230</v>
      </c>
      <c r="B71" s="342"/>
      <c r="C71" s="335">
        <f t="shared" ref="C71:H71" si="11">SUM(C72:C75)</f>
        <v>1798213.0699999998</v>
      </c>
      <c r="D71" s="335">
        <f t="shared" si="11"/>
        <v>1801801.7999999996</v>
      </c>
      <c r="E71" s="335">
        <f t="shared" si="11"/>
        <v>170818.7</v>
      </c>
      <c r="F71" s="335">
        <f t="shared" si="11"/>
        <v>5323.04</v>
      </c>
      <c r="G71" s="335">
        <f t="shared" si="11"/>
        <v>58229.7</v>
      </c>
      <c r="H71" s="335">
        <f t="shared" si="11"/>
        <v>170812.69</v>
      </c>
      <c r="I71" s="343"/>
      <c r="J71" s="336">
        <f t="shared" si="3"/>
        <v>9.4801043044801059</v>
      </c>
      <c r="K71" s="336">
        <f t="shared" ref="K71:K101" si="12">IFERROR(H71/E71*100,"n.a.")</f>
        <v>99.996481649842778</v>
      </c>
    </row>
    <row r="72" spans="1:11">
      <c r="A72" s="345"/>
      <c r="B72" s="338" t="s">
        <v>751</v>
      </c>
      <c r="C72" s="339">
        <v>999999.95000000019</v>
      </c>
      <c r="D72" s="339">
        <v>975065.50999999989</v>
      </c>
      <c r="E72" s="339">
        <v>107019.1</v>
      </c>
      <c r="F72" s="339">
        <v>0</v>
      </c>
      <c r="G72" s="339">
        <v>29909.27</v>
      </c>
      <c r="H72" s="339">
        <v>107019.1</v>
      </c>
      <c r="I72" s="339"/>
      <c r="J72" s="340">
        <f t="shared" ref="J72:J101" si="13">IFERROR((H72/D72)*100,"n.a.")</f>
        <v>10.975580502278254</v>
      </c>
      <c r="K72" s="340">
        <f t="shared" si="12"/>
        <v>100</v>
      </c>
    </row>
    <row r="73" spans="1:11">
      <c r="A73" s="345"/>
      <c r="B73" s="338" t="s">
        <v>752</v>
      </c>
      <c r="C73" s="339">
        <v>24848.050000000003</v>
      </c>
      <c r="D73" s="339">
        <v>23208.339999999993</v>
      </c>
      <c r="E73" s="339">
        <v>1382.28</v>
      </c>
      <c r="F73" s="339">
        <v>3.86</v>
      </c>
      <c r="G73" s="339">
        <v>374.03000000000003</v>
      </c>
      <c r="H73" s="339">
        <v>1382.28</v>
      </c>
      <c r="I73" s="339"/>
      <c r="J73" s="340">
        <f t="shared" si="13"/>
        <v>5.9559623824883658</v>
      </c>
      <c r="K73" s="340">
        <f t="shared" si="12"/>
        <v>100</v>
      </c>
    </row>
    <row r="74" spans="1:11">
      <c r="A74" s="345"/>
      <c r="B74" s="338" t="s">
        <v>459</v>
      </c>
      <c r="C74" s="339">
        <v>116835.02999999997</v>
      </c>
      <c r="D74" s="339">
        <v>136872.28</v>
      </c>
      <c r="E74" s="339">
        <v>9894.7999999999993</v>
      </c>
      <c r="F74" s="339">
        <v>170.60000000000002</v>
      </c>
      <c r="G74" s="339">
        <v>2702.54</v>
      </c>
      <c r="H74" s="339">
        <v>9888.7899999999991</v>
      </c>
      <c r="I74" s="339"/>
      <c r="J74" s="340">
        <f t="shared" si="13"/>
        <v>7.2248303308748847</v>
      </c>
      <c r="K74" s="340">
        <f t="shared" si="12"/>
        <v>99.93926102599346</v>
      </c>
    </row>
    <row r="75" spans="1:11">
      <c r="A75" s="345"/>
      <c r="B75" s="338" t="s">
        <v>753</v>
      </c>
      <c r="C75" s="339">
        <v>656530.03999999969</v>
      </c>
      <c r="D75" s="339">
        <v>666655.66999999969</v>
      </c>
      <c r="E75" s="339">
        <v>52522.520000000011</v>
      </c>
      <c r="F75" s="339">
        <v>5148.58</v>
      </c>
      <c r="G75" s="339">
        <v>25243.860000000004</v>
      </c>
      <c r="H75" s="339">
        <v>52522.520000000011</v>
      </c>
      <c r="I75" s="339"/>
      <c r="J75" s="340">
        <f t="shared" si="13"/>
        <v>7.8785079559887397</v>
      </c>
      <c r="K75" s="340">
        <f t="shared" si="12"/>
        <v>100</v>
      </c>
    </row>
    <row r="76" spans="1:11" ht="14.25">
      <c r="A76" s="334" t="s">
        <v>754</v>
      </c>
      <c r="B76" s="342"/>
      <c r="C76" s="335">
        <f t="shared" ref="C76:H76" si="14">SUM(C77:C83)</f>
        <v>2081704351.4299998</v>
      </c>
      <c r="D76" s="335">
        <f t="shared" si="14"/>
        <v>1903995829.3700001</v>
      </c>
      <c r="E76" s="335">
        <f t="shared" si="14"/>
        <v>246044225.07999998</v>
      </c>
      <c r="F76" s="335">
        <f t="shared" si="14"/>
        <v>1635987.61</v>
      </c>
      <c r="G76" s="335">
        <f t="shared" si="14"/>
        <v>160832969</v>
      </c>
      <c r="H76" s="335">
        <f t="shared" si="14"/>
        <v>168291513.84000003</v>
      </c>
      <c r="I76" s="343"/>
      <c r="J76" s="336">
        <f t="shared" si="13"/>
        <v>8.8388593737458354</v>
      </c>
      <c r="K76" s="336">
        <f t="shared" si="12"/>
        <v>68.398887958163186</v>
      </c>
    </row>
    <row r="77" spans="1:11">
      <c r="A77" s="337"/>
      <c r="B77" s="338" t="s">
        <v>65</v>
      </c>
      <c r="C77" s="339">
        <v>22430000.030000001</v>
      </c>
      <c r="D77" s="339">
        <v>22430000</v>
      </c>
      <c r="E77" s="339">
        <v>192461.26</v>
      </c>
      <c r="F77" s="339">
        <v>41610.03</v>
      </c>
      <c r="G77" s="339">
        <v>45606.65</v>
      </c>
      <c r="H77" s="339">
        <v>144797.68</v>
      </c>
      <c r="I77" s="339"/>
      <c r="J77" s="340">
        <f t="shared" si="13"/>
        <v>0.64555363352652695</v>
      </c>
      <c r="K77" s="340">
        <f t="shared" si="12"/>
        <v>75.234714768052541</v>
      </c>
    </row>
    <row r="78" spans="1:11">
      <c r="A78" s="337"/>
      <c r="B78" s="338" t="s">
        <v>755</v>
      </c>
      <c r="C78" s="339">
        <v>765697922.19999993</v>
      </c>
      <c r="D78" s="339">
        <v>765697922.20000005</v>
      </c>
      <c r="E78" s="339">
        <v>81301879.549999997</v>
      </c>
      <c r="F78" s="339">
        <v>13062</v>
      </c>
      <c r="G78" s="339">
        <v>66325318.920000002</v>
      </c>
      <c r="H78" s="339">
        <v>66325318.920000002</v>
      </c>
      <c r="I78" s="339"/>
      <c r="J78" s="340">
        <f t="shared" si="13"/>
        <v>8.6620737757044424</v>
      </c>
      <c r="K78" s="340">
        <f t="shared" si="12"/>
        <v>81.579072079398202</v>
      </c>
    </row>
    <row r="79" spans="1:11">
      <c r="A79" s="337"/>
      <c r="B79" s="338" t="s">
        <v>756</v>
      </c>
      <c r="C79" s="339">
        <v>64393834.200000003</v>
      </c>
      <c r="D79" s="339">
        <v>64393834.200000003</v>
      </c>
      <c r="E79" s="339">
        <v>18662212.879999999</v>
      </c>
      <c r="F79" s="339">
        <v>1372000</v>
      </c>
      <c r="G79" s="339">
        <v>11409424.079999998</v>
      </c>
      <c r="H79" s="339">
        <v>18662212.879999999</v>
      </c>
      <c r="I79" s="339"/>
      <c r="J79" s="340">
        <f t="shared" si="13"/>
        <v>28.981366169371537</v>
      </c>
      <c r="K79" s="340">
        <f t="shared" si="12"/>
        <v>100</v>
      </c>
    </row>
    <row r="80" spans="1:11">
      <c r="A80" s="337"/>
      <c r="B80" s="338" t="s">
        <v>757</v>
      </c>
      <c r="C80" s="339">
        <v>114182595</v>
      </c>
      <c r="D80" s="339">
        <v>4453121.21</v>
      </c>
      <c r="E80" s="339">
        <v>159194.5</v>
      </c>
      <c r="F80" s="339">
        <v>52064.2</v>
      </c>
      <c r="G80" s="339">
        <v>156371</v>
      </c>
      <c r="H80" s="339">
        <v>159194.5</v>
      </c>
      <c r="I80" s="337"/>
      <c r="J80" s="340">
        <f t="shared" si="13"/>
        <v>3.5748970776387194</v>
      </c>
      <c r="K80" s="340">
        <f t="shared" si="12"/>
        <v>100</v>
      </c>
    </row>
    <row r="81" spans="1:11" ht="14.25">
      <c r="A81" s="346"/>
      <c r="B81" s="338" t="s">
        <v>758</v>
      </c>
      <c r="C81" s="339">
        <v>70000000</v>
      </c>
      <c r="D81" s="339">
        <v>2730000</v>
      </c>
      <c r="E81" s="339">
        <v>170482.69</v>
      </c>
      <c r="F81" s="339">
        <v>113970.12</v>
      </c>
      <c r="G81" s="339">
        <v>152967.09</v>
      </c>
      <c r="H81" s="339">
        <v>166141.93</v>
      </c>
      <c r="I81" s="346"/>
      <c r="J81" s="340">
        <f t="shared" si="13"/>
        <v>6.0857849816849816</v>
      </c>
      <c r="K81" s="340">
        <f t="shared" si="12"/>
        <v>97.453841208160185</v>
      </c>
    </row>
    <row r="82" spans="1:11">
      <c r="A82" s="337"/>
      <c r="B82" s="338" t="s">
        <v>759</v>
      </c>
      <c r="C82" s="339">
        <v>1035000000</v>
      </c>
      <c r="D82" s="339">
        <v>1035000000</v>
      </c>
      <c r="E82" s="339">
        <v>145385939.69999999</v>
      </c>
      <c r="F82" s="339">
        <v>0</v>
      </c>
      <c r="G82" s="339">
        <v>82700000</v>
      </c>
      <c r="H82" s="339">
        <v>82700000</v>
      </c>
      <c r="I82" s="337"/>
      <c r="J82" s="340">
        <f t="shared" si="13"/>
        <v>7.9903381642512077</v>
      </c>
      <c r="K82" s="340">
        <f t="shared" si="12"/>
        <v>56.883079732915888</v>
      </c>
    </row>
    <row r="83" spans="1:11">
      <c r="A83" s="337"/>
      <c r="B83" s="338" t="s">
        <v>657</v>
      </c>
      <c r="C83" s="339">
        <v>10000000</v>
      </c>
      <c r="D83" s="339">
        <v>9290951.7599999998</v>
      </c>
      <c r="E83" s="339">
        <v>172054.5</v>
      </c>
      <c r="F83" s="339">
        <v>43281.26</v>
      </c>
      <c r="G83" s="339">
        <v>43281.26</v>
      </c>
      <c r="H83" s="339">
        <v>133847.93</v>
      </c>
      <c r="I83" s="337"/>
      <c r="J83" s="340">
        <f t="shared" si="13"/>
        <v>1.44062668128631</v>
      </c>
      <c r="K83" s="340">
        <f t="shared" si="12"/>
        <v>77.793914137671493</v>
      </c>
    </row>
    <row r="84" spans="1:11" ht="14.25">
      <c r="A84" s="334" t="s">
        <v>760</v>
      </c>
      <c r="B84" s="342"/>
      <c r="C84" s="335">
        <f t="shared" ref="C84:H84" si="15">SUM(C85:C86)</f>
        <v>1930661955</v>
      </c>
      <c r="D84" s="335">
        <f t="shared" si="15"/>
        <v>1861343893.47</v>
      </c>
      <c r="E84" s="335">
        <f t="shared" si="15"/>
        <v>239505496.15999991</v>
      </c>
      <c r="F84" s="335">
        <f t="shared" si="15"/>
        <v>25019502.290000003</v>
      </c>
      <c r="G84" s="335">
        <f t="shared" si="15"/>
        <v>69585939.709999993</v>
      </c>
      <c r="H84" s="335">
        <f t="shared" si="15"/>
        <v>179164817.65000001</v>
      </c>
      <c r="I84" s="347"/>
      <c r="J84" s="336">
        <f t="shared" si="13"/>
        <v>9.6255623841757156</v>
      </c>
      <c r="K84" s="336">
        <f t="shared" si="12"/>
        <v>74.806140369451171</v>
      </c>
    </row>
    <row r="85" spans="1:11" ht="14.25">
      <c r="A85" s="346"/>
      <c r="B85" s="338" t="s">
        <v>470</v>
      </c>
      <c r="C85" s="339">
        <v>157609374</v>
      </c>
      <c r="D85" s="339">
        <v>160402291.84999999</v>
      </c>
      <c r="E85" s="339">
        <v>33705834.950000003</v>
      </c>
      <c r="F85" s="339">
        <v>6721742.2999999998</v>
      </c>
      <c r="G85" s="339">
        <v>14764125.870000001</v>
      </c>
      <c r="H85" s="339">
        <v>29239717.020000007</v>
      </c>
      <c r="I85" s="346"/>
      <c r="J85" s="340">
        <f t="shared" si="13"/>
        <v>18.228989550438275</v>
      </c>
      <c r="K85" s="340">
        <f t="shared" si="12"/>
        <v>86.74971874565594</v>
      </c>
    </row>
    <row r="86" spans="1:11">
      <c r="A86" s="337"/>
      <c r="B86" s="338" t="s">
        <v>761</v>
      </c>
      <c r="C86" s="339">
        <v>1773052581</v>
      </c>
      <c r="D86" s="339">
        <v>1700941601.6200001</v>
      </c>
      <c r="E86" s="339">
        <v>205799661.20999989</v>
      </c>
      <c r="F86" s="339">
        <v>18297759.990000002</v>
      </c>
      <c r="G86" s="339">
        <v>54821813.839999996</v>
      </c>
      <c r="H86" s="339">
        <v>149925100.63</v>
      </c>
      <c r="I86" s="337"/>
      <c r="J86" s="340">
        <f t="shared" si="13"/>
        <v>8.8142415052468159</v>
      </c>
      <c r="K86" s="340">
        <f t="shared" si="12"/>
        <v>72.850023050822728</v>
      </c>
    </row>
    <row r="87" spans="1:11" ht="14.25">
      <c r="A87" s="334" t="s">
        <v>131</v>
      </c>
      <c r="B87" s="342"/>
      <c r="C87" s="335">
        <f t="shared" ref="C87:H87" si="16">SUM(C88:C101)</f>
        <v>4222632920.3300004</v>
      </c>
      <c r="D87" s="335">
        <f t="shared" si="16"/>
        <v>4169276272.3399992</v>
      </c>
      <c r="E87" s="335">
        <f t="shared" si="16"/>
        <v>394022980.23000002</v>
      </c>
      <c r="F87" s="335">
        <f t="shared" si="16"/>
        <v>15442155.73</v>
      </c>
      <c r="G87" s="335">
        <f t="shared" si="16"/>
        <v>198269379.67000002</v>
      </c>
      <c r="H87" s="335">
        <f t="shared" si="16"/>
        <v>381585728.90999997</v>
      </c>
      <c r="I87" s="335"/>
      <c r="J87" s="336">
        <f t="shared" si="13"/>
        <v>9.1523253434063179</v>
      </c>
      <c r="K87" s="336">
        <f t="shared" si="12"/>
        <v>96.84352133148677</v>
      </c>
    </row>
    <row r="88" spans="1:11" ht="14.25">
      <c r="A88" s="337"/>
      <c r="B88" s="338" t="s">
        <v>762</v>
      </c>
      <c r="C88" s="339">
        <v>243974392</v>
      </c>
      <c r="D88" s="339">
        <v>233974391.99999997</v>
      </c>
      <c r="E88" s="339">
        <v>18365469</v>
      </c>
      <c r="F88" s="339">
        <v>5554095</v>
      </c>
      <c r="G88" s="339">
        <v>10773570.109999999</v>
      </c>
      <c r="H88" s="339">
        <v>16912577</v>
      </c>
      <c r="I88" s="348"/>
      <c r="J88" s="340">
        <f t="shared" si="13"/>
        <v>7.2283880536806784</v>
      </c>
      <c r="K88" s="340">
        <f t="shared" si="12"/>
        <v>92.089001375352836</v>
      </c>
    </row>
    <row r="89" spans="1:11" ht="14.25">
      <c r="A89" s="337"/>
      <c r="B89" s="338" t="s">
        <v>26</v>
      </c>
      <c r="C89" s="339">
        <v>27786079</v>
      </c>
      <c r="D89" s="339">
        <v>27786079</v>
      </c>
      <c r="E89" s="339">
        <v>4679255</v>
      </c>
      <c r="F89" s="339">
        <v>1820447</v>
      </c>
      <c r="G89" s="339">
        <v>2881404</v>
      </c>
      <c r="H89" s="339">
        <v>4125003</v>
      </c>
      <c r="I89" s="348"/>
      <c r="J89" s="340">
        <f t="shared" si="13"/>
        <v>14.845574289197119</v>
      </c>
      <c r="K89" s="340">
        <f t="shared" si="12"/>
        <v>88.155122984321224</v>
      </c>
    </row>
    <row r="90" spans="1:11" ht="14.25">
      <c r="A90" s="349"/>
      <c r="B90" s="338" t="s">
        <v>27</v>
      </c>
      <c r="C90" s="339">
        <v>2063284</v>
      </c>
      <c r="D90" s="339">
        <v>2063284</v>
      </c>
      <c r="E90" s="339">
        <v>493249</v>
      </c>
      <c r="F90" s="339">
        <v>144312</v>
      </c>
      <c r="G90" s="339">
        <v>289065</v>
      </c>
      <c r="H90" s="339">
        <v>441046</v>
      </c>
      <c r="I90" s="348"/>
      <c r="J90" s="340">
        <f t="shared" si="13"/>
        <v>21.375923043071143</v>
      </c>
      <c r="K90" s="340">
        <f t="shared" si="12"/>
        <v>89.416501604666195</v>
      </c>
    </row>
    <row r="91" spans="1:11">
      <c r="A91" s="337"/>
      <c r="B91" s="338" t="s">
        <v>29</v>
      </c>
      <c r="C91" s="339">
        <v>3198157</v>
      </c>
      <c r="D91" s="339">
        <v>3198157</v>
      </c>
      <c r="E91" s="339">
        <v>0</v>
      </c>
      <c r="F91" s="339">
        <v>0</v>
      </c>
      <c r="G91" s="339">
        <v>0</v>
      </c>
      <c r="H91" s="339">
        <v>0</v>
      </c>
      <c r="I91" s="339"/>
      <c r="J91" s="340">
        <f t="shared" si="13"/>
        <v>0</v>
      </c>
      <c r="K91" s="340" t="str">
        <f t="shared" si="12"/>
        <v>n.a.</v>
      </c>
    </row>
    <row r="92" spans="1:11">
      <c r="A92" s="337"/>
      <c r="B92" s="338" t="s">
        <v>80</v>
      </c>
      <c r="C92" s="339">
        <v>112203549.59999999</v>
      </c>
      <c r="D92" s="339">
        <v>119341161.92999999</v>
      </c>
      <c r="E92" s="339">
        <v>0</v>
      </c>
      <c r="F92" s="339">
        <v>0</v>
      </c>
      <c r="G92" s="339">
        <v>0</v>
      </c>
      <c r="H92" s="339">
        <v>0</v>
      </c>
      <c r="I92" s="339"/>
      <c r="J92" s="340">
        <f t="shared" si="13"/>
        <v>0</v>
      </c>
      <c r="K92" s="340" t="str">
        <f t="shared" si="12"/>
        <v>n.a.</v>
      </c>
    </row>
    <row r="93" spans="1:11">
      <c r="A93" s="337"/>
      <c r="B93" s="338" t="s">
        <v>81</v>
      </c>
      <c r="C93" s="339">
        <v>192290440.01999998</v>
      </c>
      <c r="D93" s="339">
        <v>189112450.53</v>
      </c>
      <c r="E93" s="339">
        <v>29116135.889999993</v>
      </c>
      <c r="F93" s="339">
        <v>2906916.73</v>
      </c>
      <c r="G93" s="339">
        <v>8650178.1499999985</v>
      </c>
      <c r="H93" s="339">
        <v>29070332.519999992</v>
      </c>
      <c r="I93" s="339"/>
      <c r="J93" s="340">
        <f t="shared" si="13"/>
        <v>15.371982351520741</v>
      </c>
      <c r="K93" s="340">
        <f t="shared" si="12"/>
        <v>99.84268733264247</v>
      </c>
    </row>
    <row r="94" spans="1:11">
      <c r="A94" s="337"/>
      <c r="B94" s="338" t="s">
        <v>82</v>
      </c>
      <c r="C94" s="339">
        <v>126688069.25</v>
      </c>
      <c r="D94" s="339">
        <v>126688069.25</v>
      </c>
      <c r="E94" s="339">
        <v>6295479.3599999985</v>
      </c>
      <c r="F94" s="339">
        <v>0</v>
      </c>
      <c r="G94" s="339">
        <v>0</v>
      </c>
      <c r="H94" s="339">
        <v>1090476.6000000001</v>
      </c>
      <c r="I94" s="339"/>
      <c r="J94" s="340">
        <f t="shared" si="13"/>
        <v>0.86075713873901349</v>
      </c>
      <c r="K94" s="340">
        <f t="shared" si="12"/>
        <v>17.32158168810199</v>
      </c>
    </row>
    <row r="95" spans="1:11">
      <c r="A95" s="337"/>
      <c r="B95" s="338" t="s">
        <v>83</v>
      </c>
      <c r="C95" s="339">
        <v>83282846.280000001</v>
      </c>
      <c r="D95" s="339">
        <v>85450984.100000024</v>
      </c>
      <c r="E95" s="339">
        <v>0</v>
      </c>
      <c r="F95" s="339">
        <v>0</v>
      </c>
      <c r="G95" s="339">
        <v>0</v>
      </c>
      <c r="H95" s="339">
        <v>0</v>
      </c>
      <c r="I95" s="339"/>
      <c r="J95" s="340">
        <f t="shared" si="13"/>
        <v>0</v>
      </c>
      <c r="K95" s="340" t="str">
        <f t="shared" si="12"/>
        <v>n.a.</v>
      </c>
    </row>
    <row r="96" spans="1:11">
      <c r="A96" s="337"/>
      <c r="B96" s="338" t="s">
        <v>43</v>
      </c>
      <c r="C96" s="339">
        <v>1250629574</v>
      </c>
      <c r="D96" s="339">
        <v>1262841330.53</v>
      </c>
      <c r="E96" s="339">
        <v>35071516</v>
      </c>
      <c r="F96" s="339">
        <v>5016385</v>
      </c>
      <c r="G96" s="339">
        <v>15450485</v>
      </c>
      <c r="H96" s="339">
        <v>35051356</v>
      </c>
      <c r="I96" s="339"/>
      <c r="J96" s="340">
        <f t="shared" si="13"/>
        <v>2.7755946176776893</v>
      </c>
      <c r="K96" s="340">
        <f t="shared" si="12"/>
        <v>99.94251745490557</v>
      </c>
    </row>
    <row r="97" spans="1:11" ht="38.25">
      <c r="A97" s="337"/>
      <c r="B97" s="338" t="s">
        <v>542</v>
      </c>
      <c r="C97" s="339">
        <v>167645032.79999998</v>
      </c>
      <c r="D97" s="339">
        <v>167645032.79999995</v>
      </c>
      <c r="E97" s="339">
        <v>20407257.610000003</v>
      </c>
      <c r="F97" s="339">
        <v>0</v>
      </c>
      <c r="G97" s="339">
        <v>0</v>
      </c>
      <c r="H97" s="339">
        <v>20407257.340000004</v>
      </c>
      <c r="I97" s="339"/>
      <c r="J97" s="340">
        <f t="shared" si="13"/>
        <v>12.172897102382867</v>
      </c>
      <c r="K97" s="340">
        <f t="shared" si="12"/>
        <v>99.999998676941289</v>
      </c>
    </row>
    <row r="98" spans="1:11">
      <c r="A98" s="337"/>
      <c r="B98" s="338" t="s">
        <v>452</v>
      </c>
      <c r="C98" s="339">
        <v>619344515.34000003</v>
      </c>
      <c r="D98" s="339">
        <v>619344515.37</v>
      </c>
      <c r="E98" s="339">
        <v>96866428.370000005</v>
      </c>
      <c r="F98" s="339">
        <v>0</v>
      </c>
      <c r="G98" s="339">
        <v>46387616.400000006</v>
      </c>
      <c r="H98" s="339">
        <v>95688518.299999997</v>
      </c>
      <c r="I98" s="339"/>
      <c r="J98" s="340">
        <f t="shared" si="13"/>
        <v>15.449966202225127</v>
      </c>
      <c r="K98" s="340">
        <f t="shared" si="12"/>
        <v>98.783985236349636</v>
      </c>
    </row>
    <row r="99" spans="1:11">
      <c r="A99" s="337"/>
      <c r="B99" s="338" t="s">
        <v>88</v>
      </c>
      <c r="C99" s="339">
        <v>1142771292.72</v>
      </c>
      <c r="D99" s="339">
        <v>1081075127.5099993</v>
      </c>
      <c r="E99" s="339">
        <v>11273880.419999991</v>
      </c>
      <c r="F99" s="339">
        <v>0</v>
      </c>
      <c r="G99" s="339">
        <v>0</v>
      </c>
      <c r="H99" s="339">
        <v>7543470.2400000021</v>
      </c>
      <c r="I99" s="339"/>
      <c r="J99" s="340">
        <f t="shared" si="13"/>
        <v>0.69777483988320033</v>
      </c>
      <c r="K99" s="340">
        <f t="shared" si="12"/>
        <v>66.911036475229963</v>
      </c>
    </row>
    <row r="100" spans="1:11">
      <c r="A100" s="337"/>
      <c r="B100" s="338" t="s">
        <v>480</v>
      </c>
      <c r="C100" s="339">
        <v>182732188.31999999</v>
      </c>
      <c r="D100" s="339">
        <v>182732188.31999996</v>
      </c>
      <c r="E100" s="339">
        <v>171354309.57999998</v>
      </c>
      <c r="F100" s="339">
        <v>0</v>
      </c>
      <c r="G100" s="339">
        <v>113837061.01000001</v>
      </c>
      <c r="H100" s="339">
        <v>171155691.90999994</v>
      </c>
      <c r="I100" s="339"/>
      <c r="J100" s="340">
        <f t="shared" si="13"/>
        <v>93.664774380238185</v>
      </c>
      <c r="K100" s="340">
        <f t="shared" si="12"/>
        <v>99.884089480744976</v>
      </c>
    </row>
    <row r="101" spans="1:11" ht="13.5" thickBot="1">
      <c r="A101" s="350"/>
      <c r="B101" s="351" t="s">
        <v>763</v>
      </c>
      <c r="C101" s="352">
        <v>68023500</v>
      </c>
      <c r="D101" s="352">
        <v>68023500</v>
      </c>
      <c r="E101" s="352">
        <v>100000</v>
      </c>
      <c r="F101" s="352">
        <v>0</v>
      </c>
      <c r="G101" s="352">
        <v>0</v>
      </c>
      <c r="H101" s="352">
        <v>100000</v>
      </c>
      <c r="I101" s="350"/>
      <c r="J101" s="353">
        <f t="shared" si="13"/>
        <v>0.14700801928745214</v>
      </c>
      <c r="K101" s="353">
        <f t="shared" si="12"/>
        <v>100</v>
      </c>
    </row>
    <row r="102" spans="1:11">
      <c r="A102" s="423" t="s">
        <v>290</v>
      </c>
      <c r="B102" s="423"/>
      <c r="C102" s="423"/>
      <c r="D102" s="423"/>
      <c r="E102" s="423"/>
      <c r="F102" s="423"/>
      <c r="G102" s="423"/>
      <c r="H102" s="423"/>
      <c r="I102" s="423"/>
      <c r="J102" s="423"/>
      <c r="K102" s="423"/>
    </row>
    <row r="103" spans="1:11">
      <c r="A103" s="423" t="s">
        <v>717</v>
      </c>
      <c r="B103" s="423"/>
      <c r="C103" s="423"/>
      <c r="D103" s="423"/>
      <c r="E103" s="423"/>
      <c r="F103" s="423"/>
      <c r="G103" s="423"/>
      <c r="H103" s="423"/>
      <c r="I103" s="423"/>
      <c r="J103" s="423"/>
      <c r="K103" s="423"/>
    </row>
    <row r="104" spans="1:11">
      <c r="A104" s="423" t="s">
        <v>103</v>
      </c>
      <c r="B104" s="423"/>
      <c r="C104" s="423"/>
      <c r="D104" s="423"/>
      <c r="E104" s="423"/>
      <c r="F104" s="423"/>
      <c r="G104" s="423"/>
      <c r="H104" s="423"/>
      <c r="I104" s="423"/>
      <c r="J104" s="423"/>
      <c r="K104" s="423"/>
    </row>
  </sheetData>
  <mergeCells count="12">
    <mergeCell ref="F3:H3"/>
    <mergeCell ref="J3:K3"/>
    <mergeCell ref="A102:K102"/>
    <mergeCell ref="A103:K103"/>
    <mergeCell ref="A104:K104"/>
    <mergeCell ref="A1:K1"/>
    <mergeCell ref="A2:A5"/>
    <mergeCell ref="B2:B5"/>
    <mergeCell ref="C2:H2"/>
    <mergeCell ref="C3:C4"/>
    <mergeCell ref="D3:D4"/>
    <mergeCell ref="E3:E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668"/>
  <sheetViews>
    <sheetView showGridLines="0" topLeftCell="I1" zoomScale="85" zoomScaleNormal="85" workbookViewId="0">
      <selection activeCell="Q1" sqref="Q1:Z65536"/>
    </sheetView>
  </sheetViews>
  <sheetFormatPr baseColWidth="10" defaultRowHeight="14.25"/>
  <cols>
    <col min="1" max="1" width="1.28515625" style="28" customWidth="1"/>
    <col min="2" max="2" width="4.5703125" style="36" customWidth="1"/>
    <col min="3" max="4" width="5.7109375" style="36" customWidth="1"/>
    <col min="5" max="6" width="5.7109375" style="28" customWidth="1"/>
    <col min="7" max="7" width="65.28515625" style="28" customWidth="1"/>
    <col min="8" max="9" width="12.140625" style="28" bestFit="1" customWidth="1"/>
    <col min="10" max="12" width="10.85546875" style="28" bestFit="1" customWidth="1"/>
    <col min="13" max="13" width="11.85546875" style="28" bestFit="1" customWidth="1"/>
    <col min="14" max="14" width="1.7109375" style="28" customWidth="1"/>
    <col min="15" max="15" width="11.85546875" style="28" bestFit="1" customWidth="1"/>
    <col min="16" max="16" width="11.5703125" style="28" bestFit="1" customWidth="1"/>
    <col min="17" max="17" width="4" style="33" customWidth="1"/>
    <col min="18" max="31" width="11.42578125" style="34"/>
    <col min="32" max="16384" width="11.42578125" style="35"/>
  </cols>
  <sheetData>
    <row r="1" spans="1:55" s="28" customFormat="1" ht="60.75" customHeight="1">
      <c r="B1" s="362" t="s">
        <v>104</v>
      </c>
      <c r="C1" s="362"/>
      <c r="D1" s="362"/>
      <c r="E1" s="362"/>
      <c r="F1" s="362"/>
      <c r="G1" s="362"/>
      <c r="H1" s="362"/>
      <c r="I1" s="362"/>
      <c r="J1" s="362"/>
      <c r="K1" s="362"/>
      <c r="L1" s="362"/>
      <c r="M1" s="362"/>
      <c r="N1" s="362"/>
      <c r="O1" s="362"/>
      <c r="P1" s="362"/>
      <c r="Q1" s="29"/>
      <c r="R1" s="30"/>
      <c r="S1" s="30"/>
      <c r="T1" s="30"/>
      <c r="U1" s="30"/>
      <c r="V1" s="30"/>
      <c r="W1" s="30"/>
      <c r="X1" s="30"/>
      <c r="Y1" s="30"/>
      <c r="Z1" s="30"/>
      <c r="AA1" s="30"/>
      <c r="AB1" s="30"/>
      <c r="AC1" s="30"/>
      <c r="AD1" s="30"/>
      <c r="AE1" s="30"/>
    </row>
    <row r="2" spans="1:55" ht="21.75" customHeight="1">
      <c r="B2" s="31" t="s">
        <v>105</v>
      </c>
      <c r="C2" s="32" t="s">
        <v>106</v>
      </c>
      <c r="D2" s="32"/>
      <c r="E2" s="32"/>
      <c r="F2" s="32"/>
      <c r="G2" s="32"/>
      <c r="H2" s="363" t="s">
        <v>1</v>
      </c>
      <c r="I2" s="363"/>
      <c r="J2" s="363"/>
      <c r="K2" s="363"/>
      <c r="L2" s="363"/>
      <c r="M2" s="363"/>
      <c r="N2" s="363"/>
      <c r="O2" s="363"/>
      <c r="P2" s="363"/>
      <c r="AC2" s="30"/>
      <c r="AD2" s="30"/>
      <c r="AE2" s="30"/>
      <c r="AF2" s="28"/>
      <c r="AG2" s="28"/>
      <c r="AH2" s="28"/>
      <c r="AI2" s="28"/>
      <c r="AJ2" s="28"/>
      <c r="AK2" s="28"/>
      <c r="AL2" s="28"/>
      <c r="AM2" s="28"/>
      <c r="AN2" s="28"/>
      <c r="AO2" s="28"/>
      <c r="AP2" s="28"/>
      <c r="AQ2" s="28"/>
      <c r="AR2" s="28"/>
      <c r="AS2" s="28"/>
      <c r="AT2" s="28"/>
      <c r="AU2" s="28"/>
      <c r="AV2" s="28"/>
      <c r="AW2" s="28"/>
      <c r="AX2" s="28"/>
      <c r="AY2" s="28"/>
      <c r="AZ2" s="28"/>
      <c r="BA2" s="28"/>
      <c r="BB2" s="28"/>
      <c r="BC2" s="28"/>
    </row>
    <row r="3" spans="1:55" ht="21.75" customHeight="1">
      <c r="C3" s="32"/>
      <c r="D3" s="32"/>
      <c r="E3" s="32"/>
      <c r="F3" s="32"/>
      <c r="G3" s="32"/>
      <c r="H3" s="364" t="s">
        <v>107</v>
      </c>
      <c r="I3" s="364" t="s">
        <v>108</v>
      </c>
      <c r="J3" s="364" t="s">
        <v>4</v>
      </c>
      <c r="K3" s="366" t="s">
        <v>109</v>
      </c>
      <c r="L3" s="366"/>
      <c r="M3" s="366"/>
      <c r="N3" s="37"/>
      <c r="O3" s="367" t="s">
        <v>6</v>
      </c>
      <c r="P3" s="367"/>
      <c r="AC3" s="30"/>
      <c r="AD3" s="30"/>
      <c r="AE3" s="30"/>
      <c r="AF3" s="28"/>
      <c r="AG3" s="28"/>
      <c r="AH3" s="28"/>
      <c r="AI3" s="28"/>
      <c r="AJ3" s="28"/>
      <c r="AK3" s="28"/>
      <c r="AL3" s="28"/>
      <c r="AM3" s="28"/>
      <c r="AN3" s="28"/>
      <c r="AO3" s="28"/>
      <c r="AP3" s="28"/>
      <c r="AQ3" s="28"/>
      <c r="AR3" s="28"/>
      <c r="AS3" s="28"/>
      <c r="AT3" s="28"/>
      <c r="AU3" s="28"/>
      <c r="AV3" s="28"/>
      <c r="AW3" s="28"/>
      <c r="AX3" s="28"/>
      <c r="AY3" s="28"/>
      <c r="AZ3" s="28"/>
      <c r="BA3" s="28"/>
      <c r="BB3" s="28"/>
      <c r="BC3" s="28"/>
    </row>
    <row r="4" spans="1:55" ht="25.5">
      <c r="B4" s="32"/>
      <c r="C4" s="32"/>
      <c r="D4" s="32"/>
      <c r="E4" s="32"/>
      <c r="F4" s="32"/>
      <c r="G4" s="32"/>
      <c r="H4" s="365"/>
      <c r="I4" s="365"/>
      <c r="J4" s="365"/>
      <c r="K4" s="38" t="s">
        <v>110</v>
      </c>
      <c r="L4" s="38" t="s">
        <v>10</v>
      </c>
      <c r="M4" s="38" t="s">
        <v>11</v>
      </c>
      <c r="N4" s="38"/>
      <c r="O4" s="38" t="s">
        <v>12</v>
      </c>
      <c r="P4" s="38" t="s">
        <v>111</v>
      </c>
      <c r="AC4" s="30"/>
      <c r="AD4" s="30"/>
      <c r="AE4" s="30"/>
      <c r="AF4" s="28"/>
      <c r="AG4" s="28"/>
      <c r="AH4" s="28"/>
      <c r="AI4" s="28"/>
      <c r="AJ4" s="28"/>
      <c r="AK4" s="28"/>
      <c r="AL4" s="28"/>
      <c r="AM4" s="28"/>
      <c r="AN4" s="28"/>
      <c r="AO4" s="28"/>
      <c r="AP4" s="28"/>
      <c r="AQ4" s="28"/>
      <c r="AR4" s="28"/>
      <c r="AS4" s="28"/>
      <c r="AT4" s="28"/>
      <c r="AU4" s="28"/>
      <c r="AV4" s="28"/>
      <c r="AW4" s="28"/>
      <c r="AX4" s="28"/>
      <c r="AY4" s="28"/>
      <c r="AZ4" s="28"/>
      <c r="BA4" s="28"/>
      <c r="BB4" s="28"/>
      <c r="BC4" s="28"/>
    </row>
    <row r="5" spans="1:55" ht="15.75" customHeight="1" thickBot="1">
      <c r="A5" s="39"/>
      <c r="B5" s="40"/>
      <c r="C5" s="41"/>
      <c r="D5" s="41"/>
      <c r="E5" s="41"/>
      <c r="F5" s="41"/>
      <c r="G5" s="41"/>
      <c r="H5" s="42" t="s">
        <v>14</v>
      </c>
      <c r="I5" s="42" t="s">
        <v>15</v>
      </c>
      <c r="J5" s="42" t="s">
        <v>16</v>
      </c>
      <c r="K5" s="43" t="s">
        <v>17</v>
      </c>
      <c r="L5" s="43" t="s">
        <v>18</v>
      </c>
      <c r="M5" s="43" t="s">
        <v>19</v>
      </c>
      <c r="N5" s="43"/>
      <c r="O5" s="43" t="s">
        <v>112</v>
      </c>
      <c r="P5" s="43" t="s">
        <v>113</v>
      </c>
      <c r="AC5" s="30"/>
      <c r="AD5" s="30"/>
      <c r="AE5" s="30"/>
      <c r="AF5" s="28"/>
      <c r="AG5" s="28"/>
      <c r="AH5" s="28"/>
      <c r="AI5" s="28"/>
      <c r="AJ5" s="28"/>
      <c r="AK5" s="28"/>
      <c r="AL5" s="28"/>
      <c r="AM5" s="28"/>
      <c r="AN5" s="28"/>
      <c r="AO5" s="28"/>
      <c r="AP5" s="28"/>
      <c r="AQ5" s="28"/>
      <c r="AR5" s="28"/>
      <c r="AS5" s="28"/>
      <c r="AT5" s="28"/>
      <c r="AU5" s="28"/>
      <c r="AV5" s="28"/>
      <c r="AW5" s="28"/>
      <c r="AX5" s="28"/>
      <c r="AY5" s="28"/>
      <c r="AZ5" s="28"/>
      <c r="BA5" s="28"/>
      <c r="BB5" s="28"/>
      <c r="BC5" s="28"/>
    </row>
    <row r="6" spans="1:55">
      <c r="A6" s="44"/>
      <c r="B6" s="45" t="s">
        <v>22</v>
      </c>
      <c r="C6" s="46"/>
      <c r="D6" s="46"/>
      <c r="E6" s="46"/>
      <c r="F6" s="46"/>
      <c r="G6" s="46"/>
      <c r="H6" s="47">
        <f t="shared" ref="H6:M6" si="0">H7+H15+H98+H122+H137+H143+H172+H186+H198+H205</f>
        <v>338669.93812117039</v>
      </c>
      <c r="I6" s="47">
        <f t="shared" si="0"/>
        <v>334727.70795088052</v>
      </c>
      <c r="J6" s="47">
        <f t="shared" si="0"/>
        <v>68299.271218210008</v>
      </c>
      <c r="K6" s="47">
        <f t="shared" si="0"/>
        <v>17836.45741033</v>
      </c>
      <c r="L6" s="47">
        <f t="shared" si="0"/>
        <v>45297.570459040013</v>
      </c>
      <c r="M6" s="47">
        <f t="shared" si="0"/>
        <v>68100.308856770003</v>
      </c>
      <c r="N6" s="48"/>
      <c r="O6" s="49">
        <f>(M6/I6)*100</f>
        <v>20.34498705639372</v>
      </c>
      <c r="P6" s="49">
        <f t="shared" ref="P6:P24" si="1">+(M6/J6)*100</f>
        <v>99.708690359514478</v>
      </c>
      <c r="Q6" s="34"/>
      <c r="R6" s="50"/>
      <c r="S6" s="50"/>
      <c r="T6" s="50"/>
      <c r="U6" s="50"/>
      <c r="V6" s="50"/>
      <c r="W6" s="50"/>
      <c r="X6" s="50"/>
      <c r="Y6" s="50"/>
      <c r="AC6" s="30"/>
      <c r="AD6" s="30"/>
      <c r="AE6" s="30"/>
      <c r="AF6" s="28"/>
      <c r="AG6" s="28"/>
      <c r="AH6" s="28"/>
      <c r="AI6" s="28"/>
      <c r="AJ6" s="28"/>
      <c r="AK6" s="28"/>
      <c r="AL6" s="28"/>
      <c r="AM6" s="28"/>
      <c r="AN6" s="28"/>
      <c r="AO6" s="28"/>
      <c r="AP6" s="28"/>
      <c r="AQ6" s="28"/>
      <c r="AR6" s="28"/>
      <c r="AS6" s="28"/>
      <c r="AT6" s="28"/>
      <c r="AU6" s="28"/>
      <c r="AV6" s="28"/>
      <c r="AW6" s="28"/>
      <c r="AX6" s="28"/>
      <c r="AY6" s="28"/>
      <c r="AZ6" s="28"/>
      <c r="BA6" s="28"/>
      <c r="BB6" s="28"/>
      <c r="BC6" s="28"/>
    </row>
    <row r="7" spans="1:55" s="28" customFormat="1">
      <c r="B7" s="51" t="s">
        <v>114</v>
      </c>
      <c r="C7" s="51"/>
      <c r="D7" s="51"/>
      <c r="E7" s="52"/>
      <c r="F7" s="52"/>
      <c r="G7" s="52"/>
      <c r="H7" s="53">
        <f>H8</f>
        <v>3120.9869439999998</v>
      </c>
      <c r="I7" s="53">
        <f>I8</f>
        <v>3120.9869439999998</v>
      </c>
      <c r="J7" s="53">
        <f t="shared" ref="J7:M8" si="2">J8</f>
        <v>1973.7366727900001</v>
      </c>
      <c r="K7" s="53">
        <f t="shared" si="2"/>
        <v>1106.8546110000002</v>
      </c>
      <c r="L7" s="53">
        <f t="shared" si="2"/>
        <v>1698.1448269900004</v>
      </c>
      <c r="M7" s="53">
        <f t="shared" si="2"/>
        <v>1969.1636360399998</v>
      </c>
      <c r="N7" s="54"/>
      <c r="O7" s="55">
        <f t="shared" ref="O7:O70" si="3">(M7/I7)*100</f>
        <v>63.094260609633615</v>
      </c>
      <c r="P7" s="55">
        <f t="shared" si="1"/>
        <v>99.768305629973625</v>
      </c>
      <c r="Q7" s="33"/>
      <c r="R7" s="50"/>
      <c r="S7" s="50"/>
      <c r="T7" s="50"/>
      <c r="U7" s="50"/>
      <c r="V7" s="50"/>
      <c r="W7" s="50"/>
      <c r="X7" s="50"/>
      <c r="Y7" s="50"/>
      <c r="Z7" s="34"/>
      <c r="AA7" s="34"/>
      <c r="AB7" s="34"/>
      <c r="AC7" s="30"/>
      <c r="AD7" s="30"/>
      <c r="AE7" s="30"/>
    </row>
    <row r="8" spans="1:55" s="28" customFormat="1">
      <c r="B8" s="36"/>
      <c r="C8" s="56" t="s">
        <v>115</v>
      </c>
      <c r="D8" s="36"/>
      <c r="H8" s="57">
        <f>H9</f>
        <v>3120.9869439999998</v>
      </c>
      <c r="I8" s="57">
        <f>I9</f>
        <v>3120.9869439999998</v>
      </c>
      <c r="J8" s="57">
        <f t="shared" si="2"/>
        <v>1973.7366727900001</v>
      </c>
      <c r="K8" s="57">
        <f t="shared" si="2"/>
        <v>1106.8546110000002</v>
      </c>
      <c r="L8" s="57">
        <f t="shared" si="2"/>
        <v>1698.1448269900004</v>
      </c>
      <c r="M8" s="57">
        <f t="shared" si="2"/>
        <v>1969.1636360399998</v>
      </c>
      <c r="N8" s="54"/>
      <c r="O8" s="55">
        <f t="shared" si="3"/>
        <v>63.094260609633615</v>
      </c>
      <c r="P8" s="55">
        <f t="shared" si="1"/>
        <v>99.768305629973625</v>
      </c>
      <c r="Q8" s="34"/>
      <c r="R8" s="50"/>
      <c r="S8" s="50"/>
      <c r="T8" s="50"/>
      <c r="U8" s="50"/>
      <c r="V8" s="50"/>
      <c r="W8" s="50"/>
      <c r="X8" s="50"/>
      <c r="Y8" s="50"/>
      <c r="Z8" s="34"/>
      <c r="AA8" s="34"/>
      <c r="AB8" s="34"/>
      <c r="AC8" s="30"/>
      <c r="AD8" s="30"/>
      <c r="AE8" s="30"/>
    </row>
    <row r="9" spans="1:55" s="28" customFormat="1">
      <c r="B9" s="56"/>
      <c r="C9" s="56"/>
      <c r="D9" s="56" t="s">
        <v>116</v>
      </c>
      <c r="E9" s="58"/>
      <c r="F9" s="58"/>
      <c r="G9" s="58"/>
      <c r="H9" s="57">
        <f t="shared" ref="H9:M9" si="4">SUM(H10:H14)</f>
        <v>3120.9869439999998</v>
      </c>
      <c r="I9" s="57">
        <f t="shared" si="4"/>
        <v>3120.9869439999998</v>
      </c>
      <c r="J9" s="57">
        <f t="shared" si="4"/>
        <v>1973.7366727900001</v>
      </c>
      <c r="K9" s="57">
        <f t="shared" si="4"/>
        <v>1106.8546110000002</v>
      </c>
      <c r="L9" s="57">
        <f t="shared" si="4"/>
        <v>1698.1448269900004</v>
      </c>
      <c r="M9" s="57">
        <f t="shared" si="4"/>
        <v>1969.1636360399998</v>
      </c>
      <c r="N9" s="54"/>
      <c r="O9" s="55">
        <f t="shared" si="3"/>
        <v>63.094260609633615</v>
      </c>
      <c r="P9" s="55">
        <f t="shared" si="1"/>
        <v>99.768305629973625</v>
      </c>
      <c r="Q9" s="34"/>
      <c r="R9" s="50"/>
      <c r="S9" s="50"/>
      <c r="T9" s="50"/>
      <c r="U9" s="50"/>
      <c r="V9" s="50"/>
      <c r="W9" s="50"/>
      <c r="X9" s="50"/>
      <c r="Y9" s="50"/>
      <c r="Z9" s="34"/>
      <c r="AA9" s="34"/>
      <c r="AB9" s="34"/>
      <c r="AC9" s="30"/>
      <c r="AD9" s="30"/>
      <c r="AE9" s="30"/>
    </row>
    <row r="10" spans="1:55" s="28" customFormat="1">
      <c r="B10" s="36"/>
      <c r="C10" s="36"/>
      <c r="D10" s="36"/>
      <c r="E10" s="58" t="s">
        <v>117</v>
      </c>
      <c r="F10" s="58"/>
      <c r="G10" s="58"/>
      <c r="H10" s="59">
        <v>1553.7869439999997</v>
      </c>
      <c r="I10" s="59">
        <v>1553.7869439999997</v>
      </c>
      <c r="J10" s="60">
        <v>1343.0869439999999</v>
      </c>
      <c r="K10" s="60">
        <v>1009.2132110000001</v>
      </c>
      <c r="L10" s="60">
        <v>1328.0869440000004</v>
      </c>
      <c r="M10" s="60">
        <v>1343.0869439999999</v>
      </c>
      <c r="N10" s="61"/>
      <c r="O10" s="62">
        <f t="shared" si="3"/>
        <v>86.439582285484832</v>
      </c>
      <c r="P10" s="62">
        <f t="shared" si="1"/>
        <v>100</v>
      </c>
      <c r="Q10" s="34"/>
      <c r="R10" s="50"/>
      <c r="S10" s="50"/>
      <c r="T10" s="50"/>
      <c r="U10" s="50"/>
      <c r="V10" s="50"/>
      <c r="W10" s="50"/>
      <c r="X10" s="50"/>
      <c r="Y10" s="50"/>
      <c r="Z10" s="34"/>
      <c r="AA10" s="34"/>
      <c r="AB10" s="34"/>
      <c r="AC10" s="30"/>
      <c r="AD10" s="30"/>
      <c r="AE10" s="30"/>
    </row>
    <row r="11" spans="1:55" s="28" customFormat="1">
      <c r="B11" s="36"/>
      <c r="C11" s="36"/>
      <c r="D11" s="36"/>
      <c r="E11" s="63" t="s">
        <v>118</v>
      </c>
      <c r="F11" s="58"/>
      <c r="H11" s="59">
        <v>200</v>
      </c>
      <c r="I11" s="59">
        <v>199.99999999999997</v>
      </c>
      <c r="J11" s="60">
        <v>75.431728789999994</v>
      </c>
      <c r="K11" s="60">
        <v>4.9399999999999999E-2</v>
      </c>
      <c r="L11" s="60">
        <v>5.2038829900000003</v>
      </c>
      <c r="M11" s="60">
        <v>74.555142039999993</v>
      </c>
      <c r="N11" s="61"/>
      <c r="O11" s="62">
        <f>(M11/I11)*100</f>
        <v>37.277571019999996</v>
      </c>
      <c r="P11" s="62">
        <f>+(M11/J11)*100</f>
        <v>98.837907119376254</v>
      </c>
      <c r="Q11" s="34"/>
      <c r="R11" s="50"/>
      <c r="S11" s="50"/>
      <c r="T11" s="50"/>
      <c r="U11" s="50"/>
      <c r="V11" s="50"/>
      <c r="W11" s="50"/>
      <c r="X11" s="50"/>
      <c r="Y11" s="50"/>
      <c r="Z11" s="34"/>
      <c r="AA11" s="34"/>
      <c r="AB11" s="34"/>
      <c r="AC11" s="30"/>
      <c r="AD11" s="30"/>
      <c r="AE11" s="30"/>
    </row>
    <row r="12" spans="1:55" s="28" customFormat="1">
      <c r="B12" s="36"/>
      <c r="C12" s="36"/>
      <c r="D12" s="36"/>
      <c r="E12" s="63" t="s">
        <v>119</v>
      </c>
      <c r="F12" s="58"/>
      <c r="H12" s="59">
        <v>703.40000000000009</v>
      </c>
      <c r="I12" s="59">
        <v>703.40000000000009</v>
      </c>
      <c r="J12" s="60">
        <v>175.518</v>
      </c>
      <c r="K12" s="60">
        <v>27.592000000000002</v>
      </c>
      <c r="L12" s="60">
        <v>114.85399999999998</v>
      </c>
      <c r="M12" s="60">
        <v>175.518</v>
      </c>
      <c r="N12" s="61"/>
      <c r="O12" s="62">
        <f t="shared" si="3"/>
        <v>24.952800682399769</v>
      </c>
      <c r="P12" s="62">
        <f t="shared" si="1"/>
        <v>100</v>
      </c>
      <c r="Q12" s="34"/>
      <c r="R12" s="50"/>
      <c r="S12" s="50"/>
      <c r="T12" s="50"/>
      <c r="U12" s="50"/>
      <c r="V12" s="50"/>
      <c r="W12" s="50"/>
      <c r="X12" s="50"/>
      <c r="Y12" s="50"/>
      <c r="Z12" s="34"/>
      <c r="AA12" s="34"/>
      <c r="AB12" s="34"/>
      <c r="AC12" s="30"/>
      <c r="AD12" s="30"/>
      <c r="AE12" s="30"/>
    </row>
    <row r="13" spans="1:55" s="28" customFormat="1">
      <c r="B13" s="36"/>
      <c r="C13" s="36"/>
      <c r="D13" s="36"/>
      <c r="E13" s="63" t="s">
        <v>120</v>
      </c>
      <c r="F13" s="58"/>
      <c r="H13" s="59">
        <v>534.1</v>
      </c>
      <c r="I13" s="59">
        <v>534.1</v>
      </c>
      <c r="J13" s="60">
        <v>250</v>
      </c>
      <c r="K13" s="60">
        <v>70</v>
      </c>
      <c r="L13" s="60">
        <v>150</v>
      </c>
      <c r="M13" s="60">
        <v>250</v>
      </c>
      <c r="N13" s="61"/>
      <c r="O13" s="62">
        <f t="shared" si="3"/>
        <v>46.807713911252577</v>
      </c>
      <c r="P13" s="62">
        <f t="shared" si="1"/>
        <v>100</v>
      </c>
      <c r="Q13" s="34"/>
      <c r="R13" s="50"/>
      <c r="S13" s="50"/>
      <c r="T13" s="50"/>
      <c r="U13" s="50"/>
      <c r="V13" s="50"/>
      <c r="W13" s="50"/>
      <c r="X13" s="50"/>
      <c r="Y13" s="50"/>
      <c r="Z13" s="34"/>
      <c r="AA13" s="34"/>
      <c r="AB13" s="34"/>
      <c r="AC13" s="30"/>
      <c r="AD13" s="30"/>
      <c r="AE13" s="30"/>
    </row>
    <row r="14" spans="1:55" s="28" customFormat="1">
      <c r="B14" s="36"/>
      <c r="C14" s="36"/>
      <c r="D14" s="36"/>
      <c r="E14" s="58" t="s">
        <v>121</v>
      </c>
      <c r="F14" s="58"/>
      <c r="G14" s="58"/>
      <c r="H14" s="59">
        <v>129.69999999999999</v>
      </c>
      <c r="I14" s="59">
        <v>129.69999999999999</v>
      </c>
      <c r="J14" s="60">
        <v>129.69999999999999</v>
      </c>
      <c r="K14" s="60">
        <v>0</v>
      </c>
      <c r="L14" s="60">
        <v>100</v>
      </c>
      <c r="M14" s="60">
        <v>126.00355</v>
      </c>
      <c r="N14" s="61"/>
      <c r="O14" s="62">
        <f t="shared" si="3"/>
        <v>97.15000000000002</v>
      </c>
      <c r="P14" s="62">
        <f t="shared" si="1"/>
        <v>97.15000000000002</v>
      </c>
      <c r="Q14" s="34"/>
      <c r="R14" s="50"/>
      <c r="S14" s="50"/>
      <c r="T14" s="50"/>
      <c r="U14" s="50"/>
      <c r="V14" s="50"/>
      <c r="W14" s="50"/>
      <c r="X14" s="50"/>
      <c r="Y14" s="50"/>
      <c r="Z14" s="34"/>
      <c r="AA14" s="34"/>
      <c r="AB14" s="34"/>
      <c r="AC14" s="30"/>
      <c r="AD14" s="30"/>
      <c r="AE14" s="30"/>
    </row>
    <row r="15" spans="1:55" s="28" customFormat="1">
      <c r="B15" s="36" t="s">
        <v>122</v>
      </c>
      <c r="C15" s="36"/>
      <c r="D15" s="36"/>
      <c r="E15" s="58"/>
      <c r="F15" s="58"/>
      <c r="G15" s="58"/>
      <c r="H15" s="64">
        <f t="shared" ref="H15:M15" si="5">H16+H21+H29+H93</f>
        <v>61999.414234180011</v>
      </c>
      <c r="I15" s="64">
        <f t="shared" si="5"/>
        <v>61146.559501429998</v>
      </c>
      <c r="J15" s="64">
        <f t="shared" si="5"/>
        <v>11063.856559</v>
      </c>
      <c r="K15" s="64">
        <f t="shared" si="5"/>
        <v>1291.73948045</v>
      </c>
      <c r="L15" s="64">
        <f t="shared" si="5"/>
        <v>5629.0900954100007</v>
      </c>
      <c r="M15" s="64">
        <f t="shared" si="5"/>
        <v>11060.154265470001</v>
      </c>
      <c r="N15" s="54"/>
      <c r="O15" s="55">
        <f t="shared" si="3"/>
        <v>18.087942078264181</v>
      </c>
      <c r="P15" s="55">
        <f t="shared" si="1"/>
        <v>99.966537043297194</v>
      </c>
      <c r="Q15" s="33"/>
      <c r="R15" s="50"/>
      <c r="S15" s="50"/>
      <c r="T15" s="50"/>
      <c r="U15" s="50"/>
      <c r="V15" s="50"/>
      <c r="W15" s="50"/>
      <c r="X15" s="50"/>
      <c r="Y15" s="50"/>
      <c r="Z15" s="34"/>
      <c r="AA15" s="34"/>
      <c r="AB15" s="34"/>
      <c r="AC15" s="30"/>
      <c r="AD15" s="30"/>
      <c r="AE15" s="30"/>
    </row>
    <row r="16" spans="1:55" s="28" customFormat="1">
      <c r="B16" s="36"/>
      <c r="C16" s="36" t="s">
        <v>123</v>
      </c>
      <c r="D16" s="36"/>
      <c r="F16" s="58"/>
      <c r="G16" s="58"/>
      <c r="H16" s="64">
        <f>H17</f>
        <v>8072.1399999999994</v>
      </c>
      <c r="I16" s="64">
        <f t="shared" ref="I16:M17" si="6">I17</f>
        <v>7824.3476989999999</v>
      </c>
      <c r="J16" s="64">
        <f t="shared" si="6"/>
        <v>1909.08964872</v>
      </c>
      <c r="K16" s="64">
        <f t="shared" si="6"/>
        <v>422.57157143000001</v>
      </c>
      <c r="L16" s="64">
        <f t="shared" si="6"/>
        <v>1594.4329722500001</v>
      </c>
      <c r="M16" s="64">
        <f t="shared" si="6"/>
        <v>1906.2663401700001</v>
      </c>
      <c r="N16" s="54"/>
      <c r="O16" s="55">
        <f t="shared" si="3"/>
        <v>24.363262133834272</v>
      </c>
      <c r="P16" s="55">
        <f t="shared" si="1"/>
        <v>99.852112311651126</v>
      </c>
      <c r="Q16" s="34"/>
      <c r="R16" s="50"/>
      <c r="S16" s="50"/>
      <c r="T16" s="50"/>
      <c r="U16" s="50"/>
      <c r="V16" s="50"/>
      <c r="W16" s="50"/>
      <c r="X16" s="50"/>
      <c r="Y16" s="50"/>
      <c r="Z16" s="34"/>
      <c r="AA16" s="34"/>
      <c r="AB16" s="34"/>
      <c r="AC16" s="30"/>
      <c r="AD16" s="30"/>
      <c r="AE16" s="30"/>
    </row>
    <row r="17" spans="2:31" s="28" customFormat="1">
      <c r="B17" s="56"/>
      <c r="C17" s="56"/>
      <c r="D17" s="56" t="s">
        <v>124</v>
      </c>
      <c r="E17" s="58"/>
      <c r="F17" s="58"/>
      <c r="G17" s="58"/>
      <c r="H17" s="57">
        <f>H18</f>
        <v>8072.1399999999994</v>
      </c>
      <c r="I17" s="57">
        <f t="shared" si="6"/>
        <v>7824.3476989999999</v>
      </c>
      <c r="J17" s="57">
        <f t="shared" si="6"/>
        <v>1909.08964872</v>
      </c>
      <c r="K17" s="57">
        <f t="shared" si="6"/>
        <v>422.57157143000001</v>
      </c>
      <c r="L17" s="57">
        <f t="shared" si="6"/>
        <v>1594.4329722500001</v>
      </c>
      <c r="M17" s="57">
        <f t="shared" si="6"/>
        <v>1906.2663401700001</v>
      </c>
      <c r="N17" s="54"/>
      <c r="O17" s="55">
        <f t="shared" si="3"/>
        <v>24.363262133834272</v>
      </c>
      <c r="P17" s="55">
        <f t="shared" si="1"/>
        <v>99.852112311651126</v>
      </c>
      <c r="Q17" s="34"/>
      <c r="R17" s="50"/>
      <c r="S17" s="50"/>
      <c r="T17" s="50"/>
      <c r="U17" s="50"/>
      <c r="V17" s="50"/>
      <c r="W17" s="50"/>
      <c r="X17" s="50"/>
      <c r="Y17" s="50"/>
      <c r="Z17" s="34"/>
      <c r="AA17" s="34"/>
      <c r="AB17" s="34"/>
      <c r="AC17" s="30"/>
      <c r="AD17" s="30"/>
      <c r="AE17" s="30"/>
    </row>
    <row r="18" spans="2:31" s="28" customFormat="1">
      <c r="B18" s="36"/>
      <c r="C18" s="36"/>
      <c r="D18" s="36"/>
      <c r="E18" s="28" t="s">
        <v>123</v>
      </c>
      <c r="F18" s="58"/>
      <c r="G18" s="58"/>
      <c r="H18" s="59">
        <f t="shared" ref="H18:M18" si="7">H20+H19</f>
        <v>8072.1399999999994</v>
      </c>
      <c r="I18" s="59">
        <f t="shared" si="7"/>
        <v>7824.3476989999999</v>
      </c>
      <c r="J18" s="60">
        <f t="shared" si="7"/>
        <v>1909.08964872</v>
      </c>
      <c r="K18" s="60">
        <f t="shared" si="7"/>
        <v>422.57157143000001</v>
      </c>
      <c r="L18" s="60">
        <f t="shared" si="7"/>
        <v>1594.4329722500001</v>
      </c>
      <c r="M18" s="60">
        <f t="shared" si="7"/>
        <v>1906.2663401700001</v>
      </c>
      <c r="N18" s="61"/>
      <c r="O18" s="62">
        <f t="shared" si="3"/>
        <v>24.363262133834272</v>
      </c>
      <c r="P18" s="62">
        <f t="shared" si="1"/>
        <v>99.852112311651126</v>
      </c>
      <c r="Q18" s="34"/>
      <c r="R18" s="50"/>
      <c r="S18" s="50"/>
      <c r="T18" s="50"/>
      <c r="U18" s="50"/>
      <c r="V18" s="50"/>
      <c r="W18" s="50"/>
      <c r="X18" s="50"/>
      <c r="Y18" s="50"/>
      <c r="Z18" s="34"/>
      <c r="AA18" s="34"/>
      <c r="AB18" s="34"/>
      <c r="AC18" s="30"/>
      <c r="AD18" s="30"/>
      <c r="AE18" s="30"/>
    </row>
    <row r="19" spans="2:31" s="28" customFormat="1">
      <c r="B19" s="36"/>
      <c r="C19" s="36"/>
      <c r="D19" s="36"/>
      <c r="F19" s="58" t="s">
        <v>125</v>
      </c>
      <c r="G19" s="58"/>
      <c r="H19" s="59">
        <v>7737.78</v>
      </c>
      <c r="I19" s="59">
        <v>7489.9813489999997</v>
      </c>
      <c r="J19" s="60">
        <v>1879.4676740800001</v>
      </c>
      <c r="K19" s="60">
        <v>422.57157143000001</v>
      </c>
      <c r="L19" s="60">
        <v>1593.4353184900001</v>
      </c>
      <c r="M19" s="60">
        <v>1877.0472639500001</v>
      </c>
      <c r="N19" s="61"/>
      <c r="O19" s="62">
        <f t="shared" si="3"/>
        <v>25.060773538516329</v>
      </c>
      <c r="P19" s="62">
        <f t="shared" si="1"/>
        <v>99.871218315516657</v>
      </c>
      <c r="Q19" s="34"/>
      <c r="R19" s="50"/>
      <c r="S19" s="50"/>
      <c r="T19" s="50"/>
      <c r="U19" s="50"/>
      <c r="V19" s="50"/>
      <c r="W19" s="50"/>
      <c r="X19" s="50"/>
      <c r="Y19" s="50"/>
      <c r="Z19" s="34"/>
      <c r="AA19" s="34"/>
      <c r="AB19" s="34"/>
      <c r="AC19" s="30"/>
      <c r="AD19" s="30"/>
      <c r="AE19" s="30"/>
    </row>
    <row r="20" spans="2:31" s="28" customFormat="1">
      <c r="B20" s="36"/>
      <c r="C20" s="36"/>
      <c r="D20" s="36"/>
      <c r="F20" s="58" t="s">
        <v>126</v>
      </c>
      <c r="G20" s="58"/>
      <c r="H20" s="59">
        <v>334.36</v>
      </c>
      <c r="I20" s="59">
        <v>334.36635000000001</v>
      </c>
      <c r="J20" s="60">
        <v>29.621974639999998</v>
      </c>
      <c r="K20" s="60">
        <v>0</v>
      </c>
      <c r="L20" s="60">
        <v>0.99765376000000006</v>
      </c>
      <c r="M20" s="60">
        <v>29.219076220000002</v>
      </c>
      <c r="N20" s="61"/>
      <c r="O20" s="62">
        <f t="shared" si="3"/>
        <v>8.7386413794330675</v>
      </c>
      <c r="P20" s="62">
        <f t="shared" si="1"/>
        <v>98.639866433968436</v>
      </c>
      <c r="Q20" s="34"/>
      <c r="R20" s="50"/>
      <c r="S20" s="50"/>
      <c r="T20" s="50"/>
      <c r="U20" s="50"/>
      <c r="V20" s="50"/>
      <c r="W20" s="50"/>
      <c r="X20" s="50"/>
      <c r="Y20" s="50"/>
      <c r="Z20" s="34"/>
      <c r="AA20" s="34"/>
      <c r="AB20" s="34"/>
      <c r="AC20" s="30"/>
      <c r="AD20" s="30"/>
      <c r="AE20" s="30"/>
    </row>
    <row r="21" spans="2:31" s="28" customFormat="1">
      <c r="B21" s="36"/>
      <c r="C21" s="36" t="s">
        <v>127</v>
      </c>
      <c r="D21" s="36"/>
      <c r="F21" s="58"/>
      <c r="G21" s="58"/>
      <c r="H21" s="64">
        <f t="shared" ref="H21:M21" si="8">H22+H27+H25</f>
        <v>1161.20000013</v>
      </c>
      <c r="I21" s="64">
        <f t="shared" si="8"/>
        <v>1167.3773187500001</v>
      </c>
      <c r="J21" s="57">
        <f t="shared" si="8"/>
        <v>3.6295252600000003</v>
      </c>
      <c r="K21" s="57">
        <f t="shared" si="8"/>
        <v>1.55582011</v>
      </c>
      <c r="L21" s="57">
        <f t="shared" si="8"/>
        <v>1.9857577500000001</v>
      </c>
      <c r="M21" s="57">
        <f t="shared" si="8"/>
        <v>3.1094606100000002</v>
      </c>
      <c r="N21" s="54"/>
      <c r="O21" s="55">
        <f t="shared" si="3"/>
        <v>0.26636294538680405</v>
      </c>
      <c r="P21" s="55">
        <f t="shared" si="1"/>
        <v>85.671276193294759</v>
      </c>
      <c r="Q21" s="34"/>
      <c r="R21" s="50"/>
      <c r="S21" s="50"/>
      <c r="T21" s="50"/>
      <c r="U21" s="50"/>
      <c r="V21" s="50"/>
      <c r="W21" s="50"/>
      <c r="X21" s="50"/>
      <c r="Y21" s="50"/>
      <c r="Z21" s="34"/>
      <c r="AA21" s="34"/>
      <c r="AB21" s="34"/>
      <c r="AC21" s="30"/>
      <c r="AD21" s="30"/>
      <c r="AE21" s="30"/>
    </row>
    <row r="22" spans="2:31" s="28" customFormat="1">
      <c r="B22" s="56"/>
      <c r="C22" s="56"/>
      <c r="D22" s="56" t="s">
        <v>128</v>
      </c>
      <c r="E22" s="58"/>
      <c r="F22" s="58"/>
      <c r="G22" s="58"/>
      <c r="H22" s="57">
        <f t="shared" ref="H22:M22" si="9">H23+H24</f>
        <v>924.3</v>
      </c>
      <c r="I22" s="57">
        <f t="shared" si="9"/>
        <v>251.60999999999999</v>
      </c>
      <c r="J22" s="57">
        <f t="shared" si="9"/>
        <v>3.6295252600000003</v>
      </c>
      <c r="K22" s="57">
        <f t="shared" si="9"/>
        <v>1.55582011</v>
      </c>
      <c r="L22" s="57">
        <f t="shared" si="9"/>
        <v>1.9857577500000001</v>
      </c>
      <c r="M22" s="57">
        <f t="shared" si="9"/>
        <v>3.1094606100000002</v>
      </c>
      <c r="N22" s="54"/>
      <c r="O22" s="55">
        <f t="shared" si="3"/>
        <v>1.2358255276022416</v>
      </c>
      <c r="P22" s="55">
        <f t="shared" si="1"/>
        <v>85.671276193294759</v>
      </c>
      <c r="Q22" s="34"/>
      <c r="R22" s="50"/>
      <c r="S22" s="50"/>
      <c r="T22" s="50"/>
      <c r="U22" s="50"/>
      <c r="V22" s="50"/>
      <c r="W22" s="50"/>
      <c r="X22" s="50"/>
      <c r="Y22" s="50"/>
      <c r="Z22" s="34"/>
      <c r="AA22" s="34"/>
      <c r="AB22" s="34"/>
      <c r="AC22" s="30"/>
      <c r="AD22" s="30"/>
      <c r="AE22" s="30"/>
    </row>
    <row r="23" spans="2:31" s="28" customFormat="1">
      <c r="B23" s="36"/>
      <c r="C23" s="36"/>
      <c r="D23" s="36"/>
      <c r="E23" s="28" t="s">
        <v>129</v>
      </c>
      <c r="F23" s="58"/>
      <c r="G23" s="58"/>
      <c r="H23" s="59">
        <v>224.3</v>
      </c>
      <c r="I23" s="59">
        <v>224.30999999999997</v>
      </c>
      <c r="J23" s="60">
        <v>1.92469841</v>
      </c>
      <c r="K23" s="60">
        <v>0.41611890000000001</v>
      </c>
      <c r="L23" s="60">
        <v>0.45608690000000002</v>
      </c>
      <c r="M23" s="60">
        <v>1.4480413400000001</v>
      </c>
      <c r="N23" s="61"/>
      <c r="O23" s="62">
        <f t="shared" si="3"/>
        <v>0.64555362667736627</v>
      </c>
      <c r="P23" s="62">
        <f t="shared" si="1"/>
        <v>75.234713785626298</v>
      </c>
      <c r="Q23" s="34"/>
      <c r="R23" s="50"/>
      <c r="S23" s="50"/>
      <c r="T23" s="50"/>
      <c r="U23" s="50"/>
      <c r="V23" s="50"/>
      <c r="W23" s="50"/>
      <c r="X23" s="50"/>
      <c r="Y23" s="50"/>
      <c r="Z23" s="34"/>
      <c r="AA23" s="34"/>
      <c r="AB23" s="34"/>
      <c r="AC23" s="30"/>
      <c r="AD23" s="30"/>
      <c r="AE23" s="30"/>
    </row>
    <row r="24" spans="2:31" s="28" customFormat="1">
      <c r="B24" s="36"/>
      <c r="C24" s="36"/>
      <c r="D24" s="36"/>
      <c r="E24" s="28" t="s">
        <v>130</v>
      </c>
      <c r="F24" s="58"/>
      <c r="G24" s="58"/>
      <c r="H24" s="59">
        <v>700</v>
      </c>
      <c r="I24" s="59">
        <v>27.3</v>
      </c>
      <c r="J24" s="60">
        <v>1.7048268500000001</v>
      </c>
      <c r="K24" s="60">
        <v>1.1397012099999999</v>
      </c>
      <c r="L24" s="60">
        <v>1.52967085</v>
      </c>
      <c r="M24" s="60">
        <v>1.6614192700000001</v>
      </c>
      <c r="N24" s="61"/>
      <c r="O24" s="62">
        <f t="shared" si="3"/>
        <v>6.0857848717948722</v>
      </c>
      <c r="P24" s="62">
        <f t="shared" si="1"/>
        <v>97.453842306624864</v>
      </c>
      <c r="Q24" s="34"/>
      <c r="R24" s="50"/>
      <c r="S24" s="50"/>
      <c r="T24" s="50"/>
      <c r="U24" s="50"/>
      <c r="V24" s="50"/>
      <c r="W24" s="50"/>
      <c r="X24" s="50"/>
      <c r="Y24" s="50"/>
      <c r="Z24" s="34"/>
      <c r="AA24" s="34"/>
      <c r="AB24" s="34"/>
      <c r="AC24" s="30"/>
      <c r="AD24" s="30"/>
      <c r="AE24" s="30"/>
    </row>
    <row r="25" spans="2:31" s="28" customFormat="1">
      <c r="B25" s="36"/>
      <c r="C25" s="36"/>
      <c r="D25" s="56" t="s">
        <v>124</v>
      </c>
      <c r="F25" s="58"/>
      <c r="G25" s="58"/>
      <c r="H25" s="64">
        <f t="shared" ref="H25:P25" si="10">H26</f>
        <v>0</v>
      </c>
      <c r="I25" s="64">
        <f t="shared" si="10"/>
        <v>672.69999999999993</v>
      </c>
      <c r="J25" s="64">
        <f t="shared" si="10"/>
        <v>0</v>
      </c>
      <c r="K25" s="64">
        <f t="shared" si="10"/>
        <v>0</v>
      </c>
      <c r="L25" s="64">
        <f t="shared" si="10"/>
        <v>0</v>
      </c>
      <c r="M25" s="64">
        <f t="shared" si="10"/>
        <v>0</v>
      </c>
      <c r="N25" s="65"/>
      <c r="O25" s="66">
        <f t="shared" si="3"/>
        <v>0</v>
      </c>
      <c r="P25" s="66">
        <f t="shared" si="10"/>
        <v>0</v>
      </c>
      <c r="Q25" s="34"/>
      <c r="R25" s="50"/>
      <c r="S25" s="50"/>
      <c r="T25" s="50"/>
      <c r="U25" s="50"/>
      <c r="V25" s="50"/>
      <c r="W25" s="50"/>
      <c r="X25" s="50"/>
      <c r="Y25" s="50"/>
      <c r="Z25" s="34"/>
      <c r="AA25" s="34"/>
      <c r="AB25" s="34"/>
      <c r="AC25" s="30"/>
      <c r="AD25" s="30"/>
      <c r="AE25" s="30"/>
    </row>
    <row r="26" spans="2:31" s="28" customFormat="1">
      <c r="B26" s="36"/>
      <c r="C26" s="36"/>
      <c r="D26" s="36"/>
      <c r="E26" s="28" t="s">
        <v>130</v>
      </c>
      <c r="F26" s="58"/>
      <c r="G26" s="58"/>
      <c r="H26" s="67">
        <v>0</v>
      </c>
      <c r="I26" s="59">
        <v>672.69999999999993</v>
      </c>
      <c r="J26" s="60">
        <v>0</v>
      </c>
      <c r="K26" s="60">
        <v>0</v>
      </c>
      <c r="L26" s="60">
        <v>0</v>
      </c>
      <c r="M26" s="60">
        <v>0</v>
      </c>
      <c r="N26" s="61"/>
      <c r="O26" s="62">
        <f t="shared" si="3"/>
        <v>0</v>
      </c>
      <c r="P26" s="62">
        <v>0</v>
      </c>
      <c r="Q26" s="34"/>
      <c r="R26" s="50"/>
      <c r="S26" s="50"/>
      <c r="T26" s="50"/>
      <c r="U26" s="50"/>
      <c r="V26" s="50"/>
      <c r="W26" s="50"/>
      <c r="X26" s="50"/>
      <c r="Y26" s="50"/>
      <c r="Z26" s="34"/>
      <c r="AA26" s="34"/>
      <c r="AB26" s="34"/>
      <c r="AC26" s="30"/>
      <c r="AD26" s="30"/>
      <c r="AE26" s="30"/>
    </row>
    <row r="27" spans="2:31" s="28" customFormat="1">
      <c r="B27" s="56"/>
      <c r="C27" s="56"/>
      <c r="D27" s="56" t="s">
        <v>131</v>
      </c>
      <c r="E27" s="58"/>
      <c r="F27" s="58"/>
      <c r="G27" s="58"/>
      <c r="H27" s="57">
        <f t="shared" ref="H27:M27" si="11">H28</f>
        <v>236.90000013</v>
      </c>
      <c r="I27" s="57">
        <f t="shared" si="11"/>
        <v>243.06731875000003</v>
      </c>
      <c r="J27" s="57">
        <f t="shared" si="11"/>
        <v>0</v>
      </c>
      <c r="K27" s="57">
        <f t="shared" si="11"/>
        <v>0</v>
      </c>
      <c r="L27" s="57">
        <f t="shared" si="11"/>
        <v>0</v>
      </c>
      <c r="M27" s="57">
        <f t="shared" si="11"/>
        <v>0</v>
      </c>
      <c r="N27" s="54"/>
      <c r="O27" s="55">
        <f t="shared" si="3"/>
        <v>0</v>
      </c>
      <c r="P27" s="55">
        <v>0</v>
      </c>
      <c r="Q27" s="34"/>
      <c r="R27" s="50"/>
      <c r="S27" s="50"/>
      <c r="T27" s="50"/>
      <c r="U27" s="50"/>
      <c r="V27" s="50"/>
      <c r="W27" s="50"/>
      <c r="X27" s="50"/>
      <c r="Y27" s="50"/>
      <c r="Z27" s="34"/>
      <c r="AA27" s="34"/>
      <c r="AB27" s="34"/>
      <c r="AC27" s="30"/>
      <c r="AD27" s="30"/>
      <c r="AE27" s="30"/>
    </row>
    <row r="28" spans="2:31" s="28" customFormat="1">
      <c r="B28" s="36"/>
      <c r="C28" s="36"/>
      <c r="D28" s="36"/>
      <c r="F28" s="58" t="s">
        <v>132</v>
      </c>
      <c r="G28" s="58"/>
      <c r="H28" s="59">
        <v>236.90000013</v>
      </c>
      <c r="I28" s="59">
        <v>243.06731875000003</v>
      </c>
      <c r="J28" s="60">
        <v>0</v>
      </c>
      <c r="K28" s="60">
        <v>0</v>
      </c>
      <c r="L28" s="60">
        <v>0</v>
      </c>
      <c r="M28" s="60">
        <v>0</v>
      </c>
      <c r="N28" s="61"/>
      <c r="O28" s="62">
        <f t="shared" si="3"/>
        <v>0</v>
      </c>
      <c r="P28" s="62">
        <v>0</v>
      </c>
      <c r="Q28" s="34"/>
      <c r="R28" s="50"/>
      <c r="S28" s="50"/>
      <c r="T28" s="50"/>
      <c r="U28" s="50"/>
      <c r="V28" s="50"/>
      <c r="W28" s="50"/>
      <c r="X28" s="50"/>
      <c r="Y28" s="50"/>
      <c r="Z28" s="34"/>
      <c r="AA28" s="34"/>
      <c r="AB28" s="34"/>
      <c r="AC28" s="30"/>
      <c r="AD28" s="30"/>
      <c r="AE28" s="30"/>
    </row>
    <row r="29" spans="2:31" s="28" customFormat="1">
      <c r="B29" s="36"/>
      <c r="C29" s="36" t="s">
        <v>133</v>
      </c>
      <c r="D29" s="36"/>
      <c r="F29" s="58"/>
      <c r="G29" s="58"/>
      <c r="H29" s="64">
        <f t="shared" ref="H29:M29" si="12">H30+H82+H86+H91+H84</f>
        <v>52410.174234000006</v>
      </c>
      <c r="I29" s="64">
        <f t="shared" si="12"/>
        <v>51801.511047319997</v>
      </c>
      <c r="J29" s="57">
        <f t="shared" si="12"/>
        <v>9124.0855415699989</v>
      </c>
      <c r="K29" s="57">
        <f t="shared" si="12"/>
        <v>863.96932947999983</v>
      </c>
      <c r="L29" s="57">
        <f t="shared" si="12"/>
        <v>4023.8839920800001</v>
      </c>
      <c r="M29" s="57">
        <f t="shared" si="12"/>
        <v>9123.7637564500001</v>
      </c>
      <c r="N29" s="54"/>
      <c r="O29" s="55">
        <f t="shared" si="3"/>
        <v>17.612929762059572</v>
      </c>
      <c r="P29" s="55">
        <f>+(M29/J29)*100</f>
        <v>99.996473234292552</v>
      </c>
      <c r="Q29" s="34"/>
      <c r="R29" s="50"/>
      <c r="S29" s="50"/>
      <c r="T29" s="50"/>
      <c r="U29" s="50"/>
      <c r="V29" s="50"/>
      <c r="W29" s="50"/>
      <c r="X29" s="50"/>
      <c r="Y29" s="50"/>
      <c r="Z29" s="34"/>
      <c r="AA29" s="34"/>
      <c r="AB29" s="34"/>
      <c r="AC29" s="30"/>
      <c r="AD29" s="30"/>
      <c r="AE29" s="30"/>
    </row>
    <row r="30" spans="2:31" s="28" customFormat="1">
      <c r="B30" s="56"/>
      <c r="C30" s="56"/>
      <c r="D30" s="56" t="s">
        <v>124</v>
      </c>
      <c r="E30" s="58"/>
      <c r="F30" s="58"/>
      <c r="G30" s="58"/>
      <c r="H30" s="57">
        <f t="shared" ref="H30:M30" si="13">H31+H32+H41+H44+H53+H60+H70+H72</f>
        <v>48104.903520000007</v>
      </c>
      <c r="I30" s="57">
        <f t="shared" si="13"/>
        <v>47493.968284169998</v>
      </c>
      <c r="J30" s="57">
        <f t="shared" si="13"/>
        <v>9121.3356363399998</v>
      </c>
      <c r="K30" s="57">
        <f t="shared" si="13"/>
        <v>863.44868745999986</v>
      </c>
      <c r="L30" s="57">
        <f t="shared" si="13"/>
        <v>4021.5812687399998</v>
      </c>
      <c r="M30" s="57">
        <f t="shared" si="13"/>
        <v>9121.0148951299998</v>
      </c>
      <c r="N30" s="54"/>
      <c r="O30" s="55">
        <f t="shared" si="3"/>
        <v>19.204575285342255</v>
      </c>
      <c r="P30" s="55">
        <f>+(M30/J30)*100</f>
        <v>99.996483615746783</v>
      </c>
      <c r="Q30" s="34"/>
      <c r="R30" s="50"/>
      <c r="S30" s="50"/>
      <c r="T30" s="50"/>
      <c r="U30" s="50"/>
      <c r="V30" s="50"/>
      <c r="W30" s="50"/>
      <c r="X30" s="50"/>
      <c r="Y30" s="50"/>
      <c r="Z30" s="34"/>
      <c r="AA30" s="34"/>
      <c r="AB30" s="34"/>
      <c r="AC30" s="30"/>
      <c r="AD30" s="30"/>
      <c r="AE30" s="30"/>
    </row>
    <row r="31" spans="2:31" s="28" customFormat="1">
      <c r="B31" s="36"/>
      <c r="C31" s="36"/>
      <c r="D31" s="36"/>
      <c r="E31" s="28" t="s">
        <v>134</v>
      </c>
      <c r="F31" s="58"/>
      <c r="G31" s="58"/>
      <c r="H31" s="59">
        <v>4587.3726699999997</v>
      </c>
      <c r="I31" s="59">
        <v>4587.3726699999988</v>
      </c>
      <c r="J31" s="60">
        <v>599.44475676000013</v>
      </c>
      <c r="K31" s="60">
        <v>0</v>
      </c>
      <c r="L31" s="60">
        <v>0</v>
      </c>
      <c r="M31" s="60">
        <v>599.44475676000013</v>
      </c>
      <c r="N31" s="61"/>
      <c r="O31" s="62">
        <f t="shared" si="3"/>
        <v>13.067278372219111</v>
      </c>
      <c r="P31" s="62">
        <f>+(M31/J31)*100</f>
        <v>100</v>
      </c>
      <c r="Q31" s="34"/>
      <c r="R31" s="50"/>
      <c r="S31" s="50"/>
      <c r="T31" s="50"/>
      <c r="U31" s="50"/>
      <c r="V31" s="50"/>
      <c r="W31" s="50"/>
      <c r="X31" s="50"/>
      <c r="Y31" s="50"/>
      <c r="Z31" s="34"/>
      <c r="AA31" s="34"/>
      <c r="AB31" s="34"/>
      <c r="AC31" s="30"/>
      <c r="AD31" s="30"/>
      <c r="AE31" s="30"/>
    </row>
    <row r="32" spans="2:31" s="28" customFormat="1">
      <c r="B32" s="36"/>
      <c r="C32" s="36"/>
      <c r="D32" s="36"/>
      <c r="E32" s="28" t="s">
        <v>38</v>
      </c>
      <c r="F32" s="58"/>
      <c r="G32" s="58"/>
      <c r="H32" s="59">
        <f t="shared" ref="H32:M32" si="14">SUM(H33:H40)</f>
        <v>18334.57</v>
      </c>
      <c r="I32" s="59">
        <f t="shared" si="14"/>
        <v>17903.27</v>
      </c>
      <c r="J32" s="60">
        <f t="shared" si="14"/>
        <v>3087.3779828199999</v>
      </c>
      <c r="K32" s="60">
        <f t="shared" si="14"/>
        <v>665.74240499999996</v>
      </c>
      <c r="L32" s="60">
        <f t="shared" si="14"/>
        <v>1153.7975250800002</v>
      </c>
      <c r="M32" s="60">
        <f t="shared" si="14"/>
        <v>3087.3779828199999</v>
      </c>
      <c r="N32" s="61"/>
      <c r="O32" s="62">
        <f t="shared" si="3"/>
        <v>17.244771389919272</v>
      </c>
      <c r="P32" s="62">
        <f>+(M32/J32)*100</f>
        <v>100</v>
      </c>
      <c r="Q32" s="34"/>
      <c r="R32" s="50"/>
      <c r="S32" s="50"/>
      <c r="T32" s="50"/>
      <c r="U32" s="50"/>
      <c r="V32" s="50"/>
      <c r="W32" s="50"/>
      <c r="X32" s="50"/>
      <c r="Y32" s="50"/>
      <c r="Z32" s="34"/>
      <c r="AA32" s="34"/>
      <c r="AB32" s="34"/>
      <c r="AC32" s="30"/>
      <c r="AD32" s="30"/>
      <c r="AE32" s="30"/>
    </row>
    <row r="33" spans="2:31" s="28" customFormat="1">
      <c r="B33" s="36"/>
      <c r="C33" s="36"/>
      <c r="D33" s="36"/>
      <c r="F33" s="58" t="s">
        <v>135</v>
      </c>
      <c r="G33" s="58"/>
      <c r="H33" s="59">
        <v>577.67000000000007</v>
      </c>
      <c r="I33" s="59">
        <v>577.67000000000007</v>
      </c>
      <c r="J33" s="60">
        <v>0</v>
      </c>
      <c r="K33" s="60">
        <v>0</v>
      </c>
      <c r="L33" s="60">
        <v>0</v>
      </c>
      <c r="M33" s="60">
        <v>0</v>
      </c>
      <c r="N33" s="61"/>
      <c r="O33" s="62">
        <f t="shared" si="3"/>
        <v>0</v>
      </c>
      <c r="P33" s="62">
        <v>0</v>
      </c>
      <c r="Q33" s="34"/>
      <c r="R33" s="50"/>
      <c r="S33" s="50"/>
      <c r="T33" s="50"/>
      <c r="U33" s="50"/>
      <c r="V33" s="50"/>
      <c r="W33" s="50"/>
      <c r="X33" s="50"/>
      <c r="Y33" s="50"/>
      <c r="Z33" s="34"/>
      <c r="AA33" s="34"/>
      <c r="AB33" s="34"/>
      <c r="AC33" s="30"/>
      <c r="AD33" s="30"/>
      <c r="AE33" s="30"/>
    </row>
    <row r="34" spans="2:31" s="28" customFormat="1">
      <c r="B34" s="36"/>
      <c r="C34" s="36"/>
      <c r="D34" s="36"/>
      <c r="F34" s="58" t="s">
        <v>136</v>
      </c>
      <c r="G34" s="58"/>
      <c r="H34" s="59">
        <v>564.6</v>
      </c>
      <c r="I34" s="59">
        <v>564.6</v>
      </c>
      <c r="J34" s="60">
        <v>0</v>
      </c>
      <c r="K34" s="60">
        <v>0</v>
      </c>
      <c r="L34" s="60">
        <v>0</v>
      </c>
      <c r="M34" s="60">
        <v>0</v>
      </c>
      <c r="N34" s="61"/>
      <c r="O34" s="62">
        <f t="shared" si="3"/>
        <v>0</v>
      </c>
      <c r="P34" s="62">
        <v>0</v>
      </c>
      <c r="Q34" s="34"/>
      <c r="R34" s="50"/>
      <c r="S34" s="50"/>
      <c r="T34" s="50"/>
      <c r="U34" s="50"/>
      <c r="V34" s="50"/>
      <c r="W34" s="50"/>
      <c r="X34" s="50"/>
      <c r="Y34" s="50"/>
      <c r="Z34" s="34"/>
      <c r="AA34" s="34"/>
      <c r="AB34" s="34"/>
      <c r="AC34" s="30"/>
      <c r="AD34" s="30"/>
      <c r="AE34" s="30"/>
    </row>
    <row r="35" spans="2:31" s="28" customFormat="1">
      <c r="B35" s="36"/>
      <c r="C35" s="36"/>
      <c r="D35" s="36"/>
      <c r="F35" s="58" t="s">
        <v>137</v>
      </c>
      <c r="G35" s="58"/>
      <c r="H35" s="59">
        <v>427.67945000000003</v>
      </c>
      <c r="I35" s="59">
        <v>427.67945000000003</v>
      </c>
      <c r="J35" s="60">
        <v>0</v>
      </c>
      <c r="K35" s="60">
        <v>0</v>
      </c>
      <c r="L35" s="60">
        <v>0</v>
      </c>
      <c r="M35" s="60">
        <v>0</v>
      </c>
      <c r="N35" s="61"/>
      <c r="O35" s="62">
        <f t="shared" si="3"/>
        <v>0</v>
      </c>
      <c r="P35" s="62">
        <v>0</v>
      </c>
      <c r="Q35" s="34"/>
      <c r="R35" s="50"/>
      <c r="S35" s="50"/>
      <c r="T35" s="50"/>
      <c r="U35" s="50"/>
      <c r="V35" s="50"/>
      <c r="W35" s="50"/>
      <c r="X35" s="50"/>
      <c r="Y35" s="50"/>
      <c r="Z35" s="34"/>
      <c r="AA35" s="34"/>
      <c r="AB35" s="34"/>
      <c r="AC35" s="30"/>
      <c r="AD35" s="30"/>
      <c r="AE35" s="30"/>
    </row>
    <row r="36" spans="2:31" s="28" customFormat="1">
      <c r="B36" s="36"/>
      <c r="C36" s="36"/>
      <c r="D36" s="36"/>
      <c r="F36" s="58" t="s">
        <v>138</v>
      </c>
      <c r="G36" s="58"/>
      <c r="H36" s="59">
        <v>13558.8</v>
      </c>
      <c r="I36" s="59">
        <v>13135.6</v>
      </c>
      <c r="J36" s="60">
        <v>3087.3779828199999</v>
      </c>
      <c r="K36" s="60">
        <v>665.74240499999996</v>
      </c>
      <c r="L36" s="60">
        <v>1153.7975250800002</v>
      </c>
      <c r="M36" s="60">
        <v>3087.3779828199999</v>
      </c>
      <c r="N36" s="61"/>
      <c r="O36" s="62">
        <f t="shared" si="3"/>
        <v>23.503897673650233</v>
      </c>
      <c r="P36" s="62">
        <f>+(M36/J36)*100</f>
        <v>100</v>
      </c>
      <c r="Q36" s="34"/>
      <c r="R36" s="50"/>
      <c r="S36" s="50"/>
      <c r="T36" s="50"/>
      <c r="U36" s="50"/>
      <c r="V36" s="50"/>
      <c r="W36" s="50"/>
      <c r="X36" s="50"/>
      <c r="Y36" s="50"/>
      <c r="Z36" s="34"/>
      <c r="AA36" s="34"/>
      <c r="AB36" s="34"/>
      <c r="AC36" s="30"/>
      <c r="AD36" s="30"/>
      <c r="AE36" s="30"/>
    </row>
    <row r="37" spans="2:31" s="28" customFormat="1">
      <c r="B37" s="36"/>
      <c r="C37" s="36"/>
      <c r="D37" s="36"/>
      <c r="F37" s="58" t="s">
        <v>139</v>
      </c>
      <c r="G37" s="58"/>
      <c r="H37" s="59">
        <v>700</v>
      </c>
      <c r="I37" s="59">
        <v>700</v>
      </c>
      <c r="J37" s="60">
        <v>0</v>
      </c>
      <c r="K37" s="60">
        <v>0</v>
      </c>
      <c r="L37" s="60">
        <v>0</v>
      </c>
      <c r="M37" s="60">
        <v>0</v>
      </c>
      <c r="N37" s="61"/>
      <c r="O37" s="62">
        <f t="shared" si="3"/>
        <v>0</v>
      </c>
      <c r="P37" s="62">
        <v>0</v>
      </c>
      <c r="Q37" s="34"/>
      <c r="R37" s="50"/>
      <c r="S37" s="50"/>
      <c r="T37" s="50"/>
      <c r="U37" s="50"/>
      <c r="V37" s="50"/>
      <c r="W37" s="50"/>
      <c r="X37" s="50"/>
      <c r="Y37" s="50"/>
      <c r="Z37" s="34"/>
      <c r="AA37" s="34"/>
      <c r="AB37" s="34"/>
      <c r="AC37" s="30"/>
      <c r="AD37" s="30"/>
      <c r="AE37" s="30"/>
    </row>
    <row r="38" spans="2:31" s="28" customFormat="1">
      <c r="B38" s="36"/>
      <c r="C38" s="36"/>
      <c r="D38" s="36"/>
      <c r="F38" s="58" t="s">
        <v>140</v>
      </c>
      <c r="G38" s="58"/>
      <c r="H38" s="59">
        <v>429.9</v>
      </c>
      <c r="I38" s="59">
        <v>429.9</v>
      </c>
      <c r="J38" s="60">
        <v>0</v>
      </c>
      <c r="K38" s="60">
        <v>0</v>
      </c>
      <c r="L38" s="60">
        <v>0</v>
      </c>
      <c r="M38" s="60">
        <v>0</v>
      </c>
      <c r="N38" s="61"/>
      <c r="O38" s="62">
        <f t="shared" si="3"/>
        <v>0</v>
      </c>
      <c r="P38" s="62">
        <v>0</v>
      </c>
      <c r="Q38" s="34"/>
      <c r="R38" s="50"/>
      <c r="S38" s="50"/>
      <c r="T38" s="50"/>
      <c r="U38" s="50"/>
      <c r="V38" s="50"/>
      <c r="W38" s="50"/>
      <c r="X38" s="50"/>
      <c r="Y38" s="50"/>
      <c r="Z38" s="34"/>
      <c r="AA38" s="34"/>
      <c r="AB38" s="34"/>
      <c r="AC38" s="30"/>
      <c r="AD38" s="30"/>
      <c r="AE38" s="30"/>
    </row>
    <row r="39" spans="2:31" s="28" customFormat="1">
      <c r="B39" s="36"/>
      <c r="C39" s="36"/>
      <c r="D39" s="36"/>
      <c r="F39" s="58" t="s">
        <v>141</v>
      </c>
      <c r="G39" s="58"/>
      <c r="H39" s="59">
        <v>47.8</v>
      </c>
      <c r="I39" s="59">
        <v>47.8</v>
      </c>
      <c r="J39" s="60">
        <v>0</v>
      </c>
      <c r="K39" s="60">
        <v>0</v>
      </c>
      <c r="L39" s="60">
        <v>0</v>
      </c>
      <c r="M39" s="60">
        <v>0</v>
      </c>
      <c r="N39" s="61"/>
      <c r="O39" s="62">
        <f t="shared" si="3"/>
        <v>0</v>
      </c>
      <c r="P39" s="62">
        <v>0</v>
      </c>
      <c r="Q39" s="34"/>
      <c r="R39" s="50"/>
      <c r="S39" s="50"/>
      <c r="T39" s="50"/>
      <c r="U39" s="50"/>
      <c r="V39" s="50"/>
      <c r="W39" s="50"/>
      <c r="X39" s="50"/>
      <c r="Y39" s="50"/>
      <c r="Z39" s="34"/>
      <c r="AA39" s="34"/>
      <c r="AB39" s="34"/>
      <c r="AC39" s="30"/>
      <c r="AD39" s="30"/>
      <c r="AE39" s="30"/>
    </row>
    <row r="40" spans="2:31" s="28" customFormat="1">
      <c r="B40" s="36"/>
      <c r="C40" s="36"/>
      <c r="D40" s="36"/>
      <c r="F40" s="58" t="s">
        <v>142</v>
      </c>
      <c r="G40" s="58"/>
      <c r="H40" s="59">
        <v>2028.1205500000001</v>
      </c>
      <c r="I40" s="59">
        <v>2020.02055</v>
      </c>
      <c r="J40" s="60">
        <v>0</v>
      </c>
      <c r="K40" s="60">
        <v>0</v>
      </c>
      <c r="L40" s="60">
        <v>0</v>
      </c>
      <c r="M40" s="60">
        <v>0</v>
      </c>
      <c r="N40" s="61"/>
      <c r="O40" s="62">
        <f t="shared" si="3"/>
        <v>0</v>
      </c>
      <c r="P40" s="62">
        <v>0</v>
      </c>
      <c r="Q40" s="34"/>
      <c r="R40" s="50"/>
      <c r="S40" s="50"/>
      <c r="T40" s="50"/>
      <c r="U40" s="50"/>
      <c r="V40" s="50"/>
      <c r="W40" s="50"/>
      <c r="X40" s="50"/>
      <c r="Y40" s="50"/>
      <c r="Z40" s="34"/>
      <c r="AA40" s="34"/>
      <c r="AB40" s="34"/>
      <c r="AC40" s="30"/>
      <c r="AD40" s="30"/>
      <c r="AE40" s="30"/>
    </row>
    <row r="41" spans="2:31" s="28" customFormat="1">
      <c r="B41" s="36"/>
      <c r="C41" s="36"/>
      <c r="D41" s="36"/>
      <c r="E41" s="28" t="s">
        <v>143</v>
      </c>
      <c r="F41" s="58"/>
      <c r="G41" s="58"/>
      <c r="H41" s="59">
        <f t="shared" ref="H41:M41" si="15">H42+H43</f>
        <v>1767.8019280000001</v>
      </c>
      <c r="I41" s="59">
        <f t="shared" si="15"/>
        <v>1764.701928</v>
      </c>
      <c r="J41" s="60">
        <f t="shared" si="15"/>
        <v>60.268497199999999</v>
      </c>
      <c r="K41" s="60">
        <f t="shared" si="15"/>
        <v>11.73803206</v>
      </c>
      <c r="L41" s="60">
        <f t="shared" si="15"/>
        <v>28.552258399999999</v>
      </c>
      <c r="M41" s="60">
        <f t="shared" si="15"/>
        <v>60.268497119999999</v>
      </c>
      <c r="N41" s="61"/>
      <c r="O41" s="62">
        <f t="shared" si="3"/>
        <v>3.4152224896305547</v>
      </c>
      <c r="P41" s="62">
        <f>+(M41/J41)*100</f>
        <v>99.999999867260669</v>
      </c>
      <c r="Q41" s="34"/>
      <c r="R41" s="50"/>
      <c r="S41" s="50"/>
      <c r="T41" s="50"/>
      <c r="U41" s="50"/>
      <c r="V41" s="50"/>
      <c r="W41" s="50"/>
      <c r="X41" s="50"/>
      <c r="Y41" s="50"/>
      <c r="Z41" s="34"/>
      <c r="AA41" s="34"/>
      <c r="AB41" s="34"/>
      <c r="AC41" s="30"/>
      <c r="AD41" s="30"/>
      <c r="AE41" s="30"/>
    </row>
    <row r="42" spans="2:31" s="28" customFormat="1">
      <c r="B42" s="36"/>
      <c r="C42" s="36"/>
      <c r="D42" s="36"/>
      <c r="F42" s="58" t="s">
        <v>144</v>
      </c>
      <c r="G42" s="58"/>
      <c r="H42" s="59">
        <v>1706.6589590000001</v>
      </c>
      <c r="I42" s="59">
        <v>1703.558959</v>
      </c>
      <c r="J42" s="60">
        <v>60.268497199999999</v>
      </c>
      <c r="K42" s="60">
        <v>11.73803206</v>
      </c>
      <c r="L42" s="60">
        <v>28.552258399999999</v>
      </c>
      <c r="M42" s="60">
        <v>60.268497119999999</v>
      </c>
      <c r="N42" s="61"/>
      <c r="O42" s="62">
        <f t="shared" si="3"/>
        <v>3.5377993113533326</v>
      </c>
      <c r="P42" s="62">
        <f>+(M42/J42)*100</f>
        <v>99.999999867260669</v>
      </c>
      <c r="Q42" s="34"/>
      <c r="R42" s="50"/>
      <c r="S42" s="50"/>
      <c r="T42" s="50"/>
      <c r="U42" s="50"/>
      <c r="V42" s="50"/>
      <c r="W42" s="50"/>
      <c r="X42" s="50"/>
      <c r="Y42" s="50"/>
      <c r="Z42" s="34"/>
      <c r="AA42" s="34"/>
      <c r="AB42" s="34"/>
      <c r="AC42" s="30"/>
      <c r="AD42" s="30"/>
      <c r="AE42" s="30"/>
    </row>
    <row r="43" spans="2:31" s="28" customFormat="1">
      <c r="B43" s="36"/>
      <c r="C43" s="36"/>
      <c r="D43" s="36"/>
      <c r="F43" s="58" t="s">
        <v>145</v>
      </c>
      <c r="G43" s="58"/>
      <c r="H43" s="59">
        <v>61.142969000000001</v>
      </c>
      <c r="I43" s="59">
        <v>61.142969000000001</v>
      </c>
      <c r="J43" s="60">
        <v>0</v>
      </c>
      <c r="K43" s="60">
        <v>0</v>
      </c>
      <c r="L43" s="60">
        <v>0</v>
      </c>
      <c r="M43" s="60">
        <v>0</v>
      </c>
      <c r="N43" s="61"/>
      <c r="O43" s="62">
        <f t="shared" si="3"/>
        <v>0</v>
      </c>
      <c r="P43" s="62">
        <v>0</v>
      </c>
      <c r="Q43" s="34"/>
      <c r="R43" s="50"/>
      <c r="S43" s="50"/>
      <c r="T43" s="50"/>
      <c r="U43" s="50"/>
      <c r="V43" s="50"/>
      <c r="W43" s="50"/>
      <c r="X43" s="50"/>
      <c r="Y43" s="50"/>
      <c r="Z43" s="34"/>
      <c r="AA43" s="34"/>
      <c r="AB43" s="34"/>
      <c r="AC43" s="30"/>
      <c r="AD43" s="30"/>
      <c r="AE43" s="30"/>
    </row>
    <row r="44" spans="2:31" s="28" customFormat="1">
      <c r="B44" s="36"/>
      <c r="C44" s="36"/>
      <c r="D44" s="36"/>
      <c r="E44" s="28" t="s">
        <v>146</v>
      </c>
      <c r="F44" s="58"/>
      <c r="G44" s="58"/>
      <c r="H44" s="59">
        <f t="shared" ref="H44:M44" si="16">SUM(H45:H52)</f>
        <v>1041.84186</v>
      </c>
      <c r="I44" s="59">
        <f t="shared" si="16"/>
        <v>1041.84186</v>
      </c>
      <c r="J44" s="60">
        <f t="shared" si="16"/>
        <v>52.195749999999997</v>
      </c>
      <c r="K44" s="60">
        <f t="shared" si="16"/>
        <v>32.195749999999997</v>
      </c>
      <c r="L44" s="60">
        <f t="shared" si="16"/>
        <v>32.195749999999997</v>
      </c>
      <c r="M44" s="60">
        <f t="shared" si="16"/>
        <v>52.195749999999997</v>
      </c>
      <c r="N44" s="61"/>
      <c r="O44" s="62">
        <f t="shared" si="3"/>
        <v>5.0099493986544177</v>
      </c>
      <c r="P44" s="62">
        <f>+(M44/J44)*100</f>
        <v>100</v>
      </c>
      <c r="Q44" s="34"/>
      <c r="R44" s="50"/>
      <c r="S44" s="50"/>
      <c r="T44" s="50"/>
      <c r="U44" s="50"/>
      <c r="V44" s="50"/>
      <c r="W44" s="50"/>
      <c r="X44" s="50"/>
      <c r="Y44" s="50"/>
      <c r="Z44" s="34"/>
      <c r="AA44" s="34"/>
      <c r="AB44" s="34"/>
      <c r="AC44" s="30"/>
      <c r="AD44" s="30"/>
      <c r="AE44" s="30"/>
    </row>
    <row r="45" spans="2:31" s="28" customFormat="1">
      <c r="B45" s="36"/>
      <c r="C45" s="36"/>
      <c r="D45" s="36"/>
      <c r="F45" s="58" t="s">
        <v>147</v>
      </c>
      <c r="G45" s="58"/>
      <c r="H45" s="59">
        <v>191.07177999999999</v>
      </c>
      <c r="I45" s="59">
        <v>191.07177999999999</v>
      </c>
      <c r="J45" s="60">
        <v>0</v>
      </c>
      <c r="K45" s="60">
        <v>0</v>
      </c>
      <c r="L45" s="60">
        <v>0</v>
      </c>
      <c r="M45" s="60">
        <v>0</v>
      </c>
      <c r="N45" s="61"/>
      <c r="O45" s="62">
        <f t="shared" si="3"/>
        <v>0</v>
      </c>
      <c r="P45" s="62">
        <v>0</v>
      </c>
      <c r="Q45" s="34"/>
      <c r="R45" s="50"/>
      <c r="S45" s="50"/>
      <c r="T45" s="50"/>
      <c r="U45" s="50"/>
      <c r="V45" s="50"/>
      <c r="W45" s="50"/>
      <c r="X45" s="50"/>
      <c r="Y45" s="50"/>
      <c r="Z45" s="34"/>
      <c r="AA45" s="34"/>
      <c r="AB45" s="34"/>
      <c r="AC45" s="30"/>
      <c r="AD45" s="30"/>
      <c r="AE45" s="30"/>
    </row>
    <row r="46" spans="2:31" s="28" customFormat="1" ht="33.75" customHeight="1">
      <c r="B46" s="36"/>
      <c r="C46" s="36"/>
      <c r="D46" s="36"/>
      <c r="F46" s="368" t="s">
        <v>148</v>
      </c>
      <c r="G46" s="368"/>
      <c r="H46" s="59">
        <v>146.16991199999998</v>
      </c>
      <c r="I46" s="59">
        <v>146.16991199999998</v>
      </c>
      <c r="J46" s="60">
        <v>52.195749999999997</v>
      </c>
      <c r="K46" s="60">
        <v>32.195749999999997</v>
      </c>
      <c r="L46" s="60">
        <v>32.195749999999997</v>
      </c>
      <c r="M46" s="60">
        <v>52.195749999999997</v>
      </c>
      <c r="N46" s="61"/>
      <c r="O46" s="62">
        <f t="shared" si="3"/>
        <v>35.708956300117364</v>
      </c>
      <c r="P46" s="62">
        <f>+(M46/J46)*100</f>
        <v>100</v>
      </c>
      <c r="Q46" s="34"/>
      <c r="R46" s="50"/>
      <c r="S46" s="50"/>
      <c r="T46" s="50"/>
      <c r="U46" s="50"/>
      <c r="V46" s="50"/>
      <c r="W46" s="50"/>
      <c r="X46" s="50"/>
      <c r="Y46" s="50"/>
      <c r="Z46" s="34"/>
      <c r="AA46" s="34"/>
      <c r="AB46" s="34"/>
      <c r="AC46" s="30"/>
      <c r="AD46" s="30"/>
      <c r="AE46" s="30"/>
    </row>
    <row r="47" spans="2:31" s="28" customFormat="1">
      <c r="B47" s="36"/>
      <c r="C47" s="36"/>
      <c r="D47" s="36"/>
      <c r="F47" s="58" t="s">
        <v>149</v>
      </c>
      <c r="G47" s="58"/>
      <c r="H47" s="59">
        <v>125.53588999999999</v>
      </c>
      <c r="I47" s="59">
        <v>125.53588999999999</v>
      </c>
      <c r="J47" s="60">
        <v>0</v>
      </c>
      <c r="K47" s="60">
        <v>0</v>
      </c>
      <c r="L47" s="60">
        <v>0</v>
      </c>
      <c r="M47" s="60">
        <v>0</v>
      </c>
      <c r="N47" s="61"/>
      <c r="O47" s="62">
        <f t="shared" si="3"/>
        <v>0</v>
      </c>
      <c r="P47" s="62">
        <v>0</v>
      </c>
      <c r="Q47" s="34"/>
      <c r="R47" s="50"/>
      <c r="S47" s="50"/>
      <c r="T47" s="50"/>
      <c r="U47" s="50"/>
      <c r="V47" s="50"/>
      <c r="W47" s="50"/>
      <c r="X47" s="50"/>
      <c r="Y47" s="50"/>
      <c r="Z47" s="34"/>
      <c r="AA47" s="34"/>
      <c r="AB47" s="34"/>
      <c r="AC47" s="30"/>
      <c r="AD47" s="30"/>
      <c r="AE47" s="30"/>
    </row>
    <row r="48" spans="2:31" s="28" customFormat="1">
      <c r="B48" s="36"/>
      <c r="C48" s="36"/>
      <c r="D48" s="36"/>
      <c r="F48" s="58" t="s">
        <v>150</v>
      </c>
      <c r="G48" s="58"/>
      <c r="H48" s="59">
        <v>75.010000000000005</v>
      </c>
      <c r="I48" s="59">
        <v>75.010000000000005</v>
      </c>
      <c r="J48" s="60">
        <v>0</v>
      </c>
      <c r="K48" s="60">
        <v>0</v>
      </c>
      <c r="L48" s="60">
        <v>0</v>
      </c>
      <c r="M48" s="60">
        <v>0</v>
      </c>
      <c r="N48" s="61"/>
      <c r="O48" s="62">
        <f t="shared" si="3"/>
        <v>0</v>
      </c>
      <c r="P48" s="62">
        <v>0</v>
      </c>
      <c r="Q48" s="34"/>
      <c r="R48" s="50"/>
      <c r="S48" s="50"/>
      <c r="T48" s="50"/>
      <c r="U48" s="50"/>
      <c r="V48" s="50"/>
      <c r="W48" s="50"/>
      <c r="X48" s="50"/>
      <c r="Y48" s="50"/>
      <c r="Z48" s="34"/>
      <c r="AA48" s="34"/>
      <c r="AB48" s="34"/>
      <c r="AC48" s="30"/>
      <c r="AD48" s="30"/>
      <c r="AE48" s="30"/>
    </row>
    <row r="49" spans="2:31" s="28" customFormat="1">
      <c r="B49" s="36"/>
      <c r="C49" s="36"/>
      <c r="D49" s="36"/>
      <c r="F49" s="58" t="s">
        <v>151</v>
      </c>
      <c r="G49" s="58"/>
      <c r="H49" s="59">
        <v>150</v>
      </c>
      <c r="I49" s="59">
        <v>150</v>
      </c>
      <c r="J49" s="60">
        <v>0</v>
      </c>
      <c r="K49" s="60">
        <v>0</v>
      </c>
      <c r="L49" s="60">
        <v>0</v>
      </c>
      <c r="M49" s="60">
        <v>0</v>
      </c>
      <c r="N49" s="61"/>
      <c r="O49" s="62">
        <f t="shared" si="3"/>
        <v>0</v>
      </c>
      <c r="P49" s="62">
        <v>0</v>
      </c>
      <c r="Q49" s="34"/>
      <c r="R49" s="50"/>
      <c r="S49" s="50"/>
      <c r="T49" s="50"/>
      <c r="U49" s="50"/>
      <c r="V49" s="50"/>
      <c r="W49" s="50"/>
      <c r="X49" s="50"/>
      <c r="Y49" s="50"/>
      <c r="Z49" s="34"/>
      <c r="AA49" s="34"/>
      <c r="AB49" s="34"/>
      <c r="AC49" s="30"/>
      <c r="AD49" s="30"/>
      <c r="AE49" s="30"/>
    </row>
    <row r="50" spans="2:31" s="28" customFormat="1">
      <c r="B50" s="36"/>
      <c r="C50" s="36"/>
      <c r="D50" s="36"/>
      <c r="F50" s="58" t="s">
        <v>152</v>
      </c>
      <c r="G50" s="58"/>
      <c r="H50" s="59">
        <v>125.53588999999999</v>
      </c>
      <c r="I50" s="59">
        <v>125.53588999999999</v>
      </c>
      <c r="J50" s="60">
        <v>0</v>
      </c>
      <c r="K50" s="60">
        <v>0</v>
      </c>
      <c r="L50" s="60">
        <v>0</v>
      </c>
      <c r="M50" s="60">
        <v>0</v>
      </c>
      <c r="N50" s="61"/>
      <c r="O50" s="62">
        <f t="shared" si="3"/>
        <v>0</v>
      </c>
      <c r="P50" s="62">
        <v>0</v>
      </c>
      <c r="Q50" s="34"/>
      <c r="R50" s="50"/>
      <c r="S50" s="50"/>
      <c r="T50" s="50"/>
      <c r="U50" s="50"/>
      <c r="V50" s="50"/>
      <c r="W50" s="50"/>
      <c r="X50" s="50"/>
      <c r="Y50" s="50"/>
      <c r="Z50" s="34"/>
      <c r="AA50" s="34"/>
      <c r="AB50" s="34"/>
      <c r="AC50" s="30"/>
      <c r="AD50" s="30"/>
      <c r="AE50" s="30"/>
    </row>
    <row r="51" spans="2:31" s="28" customFormat="1">
      <c r="B51" s="36"/>
      <c r="C51" s="36"/>
      <c r="D51" s="36"/>
      <c r="F51" s="58" t="s">
        <v>153</v>
      </c>
      <c r="G51" s="58"/>
      <c r="H51" s="59">
        <v>207.50049199999998</v>
      </c>
      <c r="I51" s="59">
        <v>207.50049199999998</v>
      </c>
      <c r="J51" s="60">
        <v>0</v>
      </c>
      <c r="K51" s="60">
        <v>0</v>
      </c>
      <c r="L51" s="60">
        <v>0</v>
      </c>
      <c r="M51" s="60">
        <v>0</v>
      </c>
      <c r="N51" s="61"/>
      <c r="O51" s="62">
        <f t="shared" si="3"/>
        <v>0</v>
      </c>
      <c r="P51" s="62">
        <v>0</v>
      </c>
      <c r="Q51" s="34"/>
      <c r="R51" s="50"/>
      <c r="S51" s="50"/>
      <c r="T51" s="50"/>
      <c r="U51" s="50"/>
      <c r="V51" s="50"/>
      <c r="W51" s="50"/>
      <c r="X51" s="50"/>
      <c r="Y51" s="50"/>
      <c r="Z51" s="34"/>
      <c r="AA51" s="34"/>
      <c r="AB51" s="34"/>
      <c r="AC51" s="30"/>
      <c r="AD51" s="30"/>
      <c r="AE51" s="30"/>
    </row>
    <row r="52" spans="2:31" s="28" customFormat="1">
      <c r="B52" s="36"/>
      <c r="C52" s="36"/>
      <c r="D52" s="36"/>
      <c r="F52" s="58" t="s">
        <v>154</v>
      </c>
      <c r="G52" s="58"/>
      <c r="H52" s="59">
        <v>21.017896</v>
      </c>
      <c r="I52" s="59">
        <v>21.017896</v>
      </c>
      <c r="J52" s="60">
        <v>0</v>
      </c>
      <c r="K52" s="60">
        <v>0</v>
      </c>
      <c r="L52" s="60">
        <v>0</v>
      </c>
      <c r="M52" s="60">
        <v>0</v>
      </c>
      <c r="N52" s="61"/>
      <c r="O52" s="62">
        <f t="shared" si="3"/>
        <v>0</v>
      </c>
      <c r="P52" s="62">
        <v>0</v>
      </c>
      <c r="Q52" s="34"/>
      <c r="R52" s="50"/>
      <c r="S52" s="50"/>
      <c r="T52" s="50"/>
      <c r="U52" s="50"/>
      <c r="V52" s="50"/>
      <c r="W52" s="50"/>
      <c r="X52" s="50"/>
      <c r="Y52" s="50"/>
      <c r="Z52" s="34"/>
      <c r="AA52" s="34"/>
      <c r="AB52" s="34"/>
      <c r="AC52" s="30"/>
      <c r="AD52" s="30"/>
      <c r="AE52" s="30"/>
    </row>
    <row r="53" spans="2:31" s="28" customFormat="1">
      <c r="B53" s="36"/>
      <c r="C53" s="36"/>
      <c r="D53" s="36"/>
      <c r="E53" s="28" t="s">
        <v>155</v>
      </c>
      <c r="F53" s="58"/>
      <c r="G53" s="58"/>
      <c r="H53" s="59">
        <f t="shared" ref="H53:M53" si="17">SUM(H54:H59)</f>
        <v>3011.0090420000001</v>
      </c>
      <c r="I53" s="59">
        <f t="shared" si="17"/>
        <v>3002.4090419999998</v>
      </c>
      <c r="J53" s="60">
        <f t="shared" si="17"/>
        <v>128.32901100000001</v>
      </c>
      <c r="K53" s="60">
        <f t="shared" si="17"/>
        <v>0</v>
      </c>
      <c r="L53" s="60">
        <f t="shared" si="17"/>
        <v>108.34882786</v>
      </c>
      <c r="M53" s="60">
        <f t="shared" si="17"/>
        <v>128.32901100000001</v>
      </c>
      <c r="N53" s="61"/>
      <c r="O53" s="62">
        <f t="shared" si="3"/>
        <v>4.2742014563916975</v>
      </c>
      <c r="P53" s="62">
        <f>+(M53/J53)*100</f>
        <v>100</v>
      </c>
      <c r="Q53" s="34"/>
      <c r="R53" s="50"/>
      <c r="S53" s="50"/>
      <c r="T53" s="50"/>
      <c r="U53" s="50"/>
      <c r="V53" s="50"/>
      <c r="W53" s="50"/>
      <c r="X53" s="50"/>
      <c r="Y53" s="50"/>
      <c r="Z53" s="34"/>
      <c r="AA53" s="34"/>
      <c r="AB53" s="34"/>
      <c r="AC53" s="30"/>
      <c r="AD53" s="30"/>
      <c r="AE53" s="30"/>
    </row>
    <row r="54" spans="2:31" s="28" customFormat="1">
      <c r="B54" s="36"/>
      <c r="C54" s="36"/>
      <c r="D54" s="36"/>
      <c r="F54" s="58" t="s">
        <v>156</v>
      </c>
      <c r="G54" s="58"/>
      <c r="H54" s="59">
        <v>2356.4002220000002</v>
      </c>
      <c r="I54" s="59">
        <v>2347.8002219999998</v>
      </c>
      <c r="J54" s="60">
        <v>128.32901100000001</v>
      </c>
      <c r="K54" s="60">
        <v>0</v>
      </c>
      <c r="L54" s="60">
        <v>108.34882786</v>
      </c>
      <c r="M54" s="60">
        <v>128.32901100000001</v>
      </c>
      <c r="N54" s="61"/>
      <c r="O54" s="62">
        <f t="shared" si="3"/>
        <v>5.4659254990052561</v>
      </c>
      <c r="P54" s="62">
        <f>+(M54/J54)*100</f>
        <v>100</v>
      </c>
      <c r="Q54" s="34"/>
      <c r="R54" s="50"/>
      <c r="S54" s="50"/>
      <c r="T54" s="50"/>
      <c r="U54" s="50"/>
      <c r="V54" s="50"/>
      <c r="W54" s="50"/>
      <c r="X54" s="50"/>
      <c r="Y54" s="50"/>
      <c r="Z54" s="34"/>
      <c r="AA54" s="34"/>
      <c r="AB54" s="34"/>
      <c r="AC54" s="30"/>
      <c r="AD54" s="30"/>
      <c r="AE54" s="30"/>
    </row>
    <row r="55" spans="2:31" s="28" customFormat="1">
      <c r="B55" s="36"/>
      <c r="C55" s="36"/>
      <c r="D55" s="36"/>
      <c r="F55" s="58" t="s">
        <v>157</v>
      </c>
      <c r="G55" s="58"/>
      <c r="H55" s="59">
        <v>100</v>
      </c>
      <c r="I55" s="59">
        <v>100</v>
      </c>
      <c r="J55" s="60">
        <v>0</v>
      </c>
      <c r="K55" s="60">
        <v>0</v>
      </c>
      <c r="L55" s="60">
        <v>0</v>
      </c>
      <c r="M55" s="60">
        <v>0</v>
      </c>
      <c r="N55" s="61"/>
      <c r="O55" s="62">
        <f t="shared" si="3"/>
        <v>0</v>
      </c>
      <c r="P55" s="62">
        <v>0</v>
      </c>
      <c r="Q55" s="34"/>
      <c r="R55" s="50"/>
      <c r="S55" s="50"/>
      <c r="T55" s="50"/>
      <c r="U55" s="50"/>
      <c r="V55" s="50"/>
      <c r="W55" s="50"/>
      <c r="X55" s="50"/>
      <c r="Y55" s="50"/>
      <c r="Z55" s="34"/>
      <c r="AA55" s="34"/>
      <c r="AB55" s="34"/>
      <c r="AC55" s="30"/>
      <c r="AD55" s="30"/>
      <c r="AE55" s="30"/>
    </row>
    <row r="56" spans="2:31" s="28" customFormat="1">
      <c r="B56" s="36"/>
      <c r="C56" s="36"/>
      <c r="D56" s="36"/>
      <c r="F56" s="58" t="s">
        <v>158</v>
      </c>
      <c r="G56" s="58"/>
      <c r="H56" s="59">
        <v>190.759096</v>
      </c>
      <c r="I56" s="59">
        <v>190.759096</v>
      </c>
      <c r="J56" s="60">
        <v>0</v>
      </c>
      <c r="K56" s="60">
        <v>0</v>
      </c>
      <c r="L56" s="60">
        <v>0</v>
      </c>
      <c r="M56" s="60">
        <v>0</v>
      </c>
      <c r="N56" s="61"/>
      <c r="O56" s="62">
        <f t="shared" si="3"/>
        <v>0</v>
      </c>
      <c r="P56" s="62">
        <v>0</v>
      </c>
      <c r="Q56" s="34"/>
      <c r="R56" s="50"/>
      <c r="S56" s="50"/>
      <c r="T56" s="50"/>
      <c r="U56" s="50"/>
      <c r="V56" s="50"/>
      <c r="W56" s="50"/>
      <c r="X56" s="50"/>
      <c r="Y56" s="50"/>
      <c r="Z56" s="34"/>
      <c r="AA56" s="34"/>
      <c r="AB56" s="34"/>
      <c r="AC56" s="30"/>
      <c r="AD56" s="30"/>
      <c r="AE56" s="30"/>
    </row>
    <row r="57" spans="2:31" s="28" customFormat="1">
      <c r="B57" s="36"/>
      <c r="C57" s="36"/>
      <c r="D57" s="36"/>
      <c r="F57" s="58" t="s">
        <v>159</v>
      </c>
      <c r="G57" s="58"/>
      <c r="H57" s="59">
        <v>147.767945</v>
      </c>
      <c r="I57" s="59">
        <v>147.767945</v>
      </c>
      <c r="J57" s="60">
        <v>0</v>
      </c>
      <c r="K57" s="60">
        <v>0</v>
      </c>
      <c r="L57" s="60">
        <v>0</v>
      </c>
      <c r="M57" s="60">
        <v>0</v>
      </c>
      <c r="N57" s="61"/>
      <c r="O57" s="62">
        <f t="shared" si="3"/>
        <v>0</v>
      </c>
      <c r="P57" s="62">
        <v>0</v>
      </c>
      <c r="Q57" s="34"/>
      <c r="R57" s="50"/>
      <c r="S57" s="50"/>
      <c r="T57" s="50"/>
      <c r="U57" s="50"/>
      <c r="V57" s="50"/>
      <c r="W57" s="50"/>
      <c r="X57" s="50"/>
      <c r="Y57" s="50"/>
      <c r="Z57" s="34"/>
      <c r="AA57" s="34"/>
      <c r="AB57" s="34"/>
      <c r="AC57" s="30"/>
      <c r="AD57" s="30"/>
      <c r="AE57" s="30"/>
    </row>
    <row r="58" spans="2:31" s="28" customFormat="1">
      <c r="B58" s="36"/>
      <c r="C58" s="36"/>
      <c r="D58" s="36"/>
      <c r="F58" s="58" t="s">
        <v>160</v>
      </c>
      <c r="G58" s="58"/>
      <c r="H58" s="59">
        <v>95.535889999999995</v>
      </c>
      <c r="I58" s="59">
        <v>95.535889999999995</v>
      </c>
      <c r="J58" s="60">
        <v>0</v>
      </c>
      <c r="K58" s="60">
        <v>0</v>
      </c>
      <c r="L58" s="60">
        <v>0</v>
      </c>
      <c r="M58" s="60">
        <v>0</v>
      </c>
      <c r="N58" s="61"/>
      <c r="O58" s="62">
        <f t="shared" si="3"/>
        <v>0</v>
      </c>
      <c r="P58" s="62">
        <v>0</v>
      </c>
      <c r="Q58" s="34"/>
      <c r="R58" s="50"/>
      <c r="S58" s="50"/>
      <c r="T58" s="50"/>
      <c r="U58" s="50"/>
      <c r="V58" s="50"/>
      <c r="W58" s="50"/>
      <c r="X58" s="50"/>
      <c r="Y58" s="50"/>
      <c r="Z58" s="34"/>
      <c r="AA58" s="34"/>
      <c r="AB58" s="34"/>
      <c r="AC58" s="30"/>
      <c r="AD58" s="30"/>
      <c r="AE58" s="30"/>
    </row>
    <row r="59" spans="2:31" s="28" customFormat="1">
      <c r="B59" s="36"/>
      <c r="C59" s="36"/>
      <c r="D59" s="36"/>
      <c r="F59" s="58" t="s">
        <v>161</v>
      </c>
      <c r="G59" s="58"/>
      <c r="H59" s="59">
        <v>120.545889</v>
      </c>
      <c r="I59" s="59">
        <v>120.545889</v>
      </c>
      <c r="J59" s="60">
        <v>0</v>
      </c>
      <c r="K59" s="60">
        <v>0</v>
      </c>
      <c r="L59" s="60">
        <v>0</v>
      </c>
      <c r="M59" s="60">
        <v>0</v>
      </c>
      <c r="N59" s="61"/>
      <c r="O59" s="62">
        <f t="shared" si="3"/>
        <v>0</v>
      </c>
      <c r="P59" s="62">
        <v>0</v>
      </c>
      <c r="Q59" s="34"/>
      <c r="R59" s="50"/>
      <c r="S59" s="50"/>
      <c r="T59" s="50"/>
      <c r="U59" s="50"/>
      <c r="V59" s="50"/>
      <c r="W59" s="50"/>
      <c r="X59" s="50"/>
      <c r="Y59" s="50"/>
      <c r="Z59" s="34"/>
      <c r="AA59" s="34"/>
      <c r="AB59" s="34"/>
      <c r="AC59" s="30"/>
      <c r="AD59" s="30"/>
      <c r="AE59" s="30"/>
    </row>
    <row r="60" spans="2:31" s="28" customFormat="1">
      <c r="B60" s="36"/>
      <c r="C60" s="36"/>
      <c r="D60" s="36"/>
      <c r="E60" s="28" t="s">
        <v>162</v>
      </c>
      <c r="F60" s="58"/>
      <c r="G60" s="58"/>
      <c r="H60" s="59">
        <f t="shared" ref="H60:M60" si="18">SUM(H61:H69)</f>
        <v>6570.4180309999992</v>
      </c>
      <c r="I60" s="59">
        <f t="shared" si="18"/>
        <v>6600.8180309999998</v>
      </c>
      <c r="J60" s="60">
        <f t="shared" si="18"/>
        <v>2628.3995255499999</v>
      </c>
      <c r="K60" s="60">
        <f t="shared" si="18"/>
        <v>21.405971000000001</v>
      </c>
      <c r="L60" s="60">
        <f t="shared" si="18"/>
        <v>2205.6062355099998</v>
      </c>
      <c r="M60" s="60">
        <f t="shared" si="18"/>
        <v>2628.3995252199998</v>
      </c>
      <c r="N60" s="61"/>
      <c r="O60" s="62">
        <f t="shared" si="3"/>
        <v>39.819299863683817</v>
      </c>
      <c r="P60" s="62">
        <f>+(M60/J60)*100</f>
        <v>99.999999987444824</v>
      </c>
      <c r="Q60" s="34"/>
      <c r="R60" s="50"/>
      <c r="S60" s="50"/>
      <c r="T60" s="50"/>
      <c r="U60" s="50"/>
      <c r="V60" s="50"/>
      <c r="W60" s="50"/>
      <c r="X60" s="50"/>
      <c r="Y60" s="50"/>
      <c r="Z60" s="34"/>
      <c r="AA60" s="34"/>
      <c r="AB60" s="34"/>
      <c r="AC60" s="30"/>
      <c r="AD60" s="30"/>
      <c r="AE60" s="30"/>
    </row>
    <row r="61" spans="2:31" s="28" customFormat="1">
      <c r="B61" s="36"/>
      <c r="C61" s="36"/>
      <c r="D61" s="36"/>
      <c r="F61" s="58" t="s">
        <v>163</v>
      </c>
      <c r="G61" s="58"/>
      <c r="H61" s="59">
        <v>1433.0383499999998</v>
      </c>
      <c r="I61" s="59">
        <v>1471.1383500000002</v>
      </c>
      <c r="J61" s="60">
        <v>1420.70608107</v>
      </c>
      <c r="K61" s="60">
        <v>0</v>
      </c>
      <c r="L61" s="60">
        <v>1377.65520044</v>
      </c>
      <c r="M61" s="60">
        <v>1420.70608107</v>
      </c>
      <c r="N61" s="61"/>
      <c r="O61" s="62">
        <f t="shared" si="3"/>
        <v>96.571888094005558</v>
      </c>
      <c r="P61" s="62">
        <f>+(M61/J61)*100</f>
        <v>100</v>
      </c>
      <c r="Q61" s="34"/>
      <c r="R61" s="50"/>
      <c r="S61" s="50"/>
      <c r="T61" s="50"/>
      <c r="U61" s="50"/>
      <c r="V61" s="50"/>
      <c r="W61" s="50"/>
      <c r="X61" s="50"/>
      <c r="Y61" s="50"/>
      <c r="Z61" s="34"/>
      <c r="AA61" s="34"/>
      <c r="AB61" s="34"/>
      <c r="AC61" s="30"/>
      <c r="AD61" s="30"/>
      <c r="AE61" s="30"/>
    </row>
    <row r="62" spans="2:31" s="28" customFormat="1">
      <c r="B62" s="36"/>
      <c r="C62" s="36"/>
      <c r="D62" s="36"/>
      <c r="F62" s="58" t="s">
        <v>164</v>
      </c>
      <c r="G62" s="58"/>
      <c r="H62" s="59">
        <v>47.767944999999997</v>
      </c>
      <c r="I62" s="59">
        <v>47.667944999999996</v>
      </c>
      <c r="J62" s="60">
        <v>0</v>
      </c>
      <c r="K62" s="60">
        <v>0</v>
      </c>
      <c r="L62" s="60">
        <v>0</v>
      </c>
      <c r="M62" s="60">
        <v>0</v>
      </c>
      <c r="N62" s="61"/>
      <c r="O62" s="62">
        <f t="shared" si="3"/>
        <v>0</v>
      </c>
      <c r="P62" s="62">
        <v>0</v>
      </c>
      <c r="Q62" s="34"/>
      <c r="R62" s="50"/>
      <c r="S62" s="50"/>
      <c r="T62" s="50"/>
      <c r="U62" s="50"/>
      <c r="V62" s="50"/>
      <c r="W62" s="50"/>
      <c r="X62" s="50"/>
      <c r="Y62" s="50"/>
      <c r="Z62" s="34"/>
      <c r="AA62" s="34"/>
      <c r="AB62" s="34"/>
      <c r="AC62" s="30"/>
      <c r="AD62" s="30"/>
      <c r="AE62" s="30"/>
    </row>
    <row r="63" spans="2:31" s="28" customFormat="1">
      <c r="B63" s="36"/>
      <c r="C63" s="36"/>
      <c r="D63" s="36"/>
      <c r="F63" s="58" t="s">
        <v>165</v>
      </c>
      <c r="G63" s="58"/>
      <c r="H63" s="59">
        <v>1033.689558</v>
      </c>
      <c r="I63" s="59">
        <v>1031.989558</v>
      </c>
      <c r="J63" s="60">
        <v>875.24883304999992</v>
      </c>
      <c r="K63" s="60">
        <v>0</v>
      </c>
      <c r="L63" s="60">
        <v>568.15122427000006</v>
      </c>
      <c r="M63" s="60">
        <v>875.24883296999997</v>
      </c>
      <c r="N63" s="61"/>
      <c r="O63" s="62">
        <f t="shared" si="3"/>
        <v>84.811791571441461</v>
      </c>
      <c r="P63" s="62">
        <f>+(M63/J63)*100</f>
        <v>99.999999990859749</v>
      </c>
      <c r="Q63" s="34"/>
      <c r="R63" s="50"/>
      <c r="S63" s="50"/>
      <c r="T63" s="50"/>
      <c r="U63" s="50"/>
      <c r="V63" s="50"/>
      <c r="W63" s="50"/>
      <c r="X63" s="50"/>
      <c r="Y63" s="50"/>
      <c r="Z63" s="34"/>
      <c r="AA63" s="34"/>
      <c r="AB63" s="34"/>
      <c r="AC63" s="30"/>
      <c r="AD63" s="30"/>
      <c r="AE63" s="30"/>
    </row>
    <row r="64" spans="2:31" s="28" customFormat="1">
      <c r="B64" s="36"/>
      <c r="C64" s="36"/>
      <c r="D64" s="36"/>
      <c r="F64" s="58" t="s">
        <v>166</v>
      </c>
      <c r="G64" s="58"/>
      <c r="H64" s="59">
        <v>238.83972499999999</v>
      </c>
      <c r="I64" s="59">
        <v>238.83972499999999</v>
      </c>
      <c r="J64" s="60">
        <v>230.12207529</v>
      </c>
      <c r="K64" s="60">
        <v>0</v>
      </c>
      <c r="L64" s="60">
        <v>226.89773880000001</v>
      </c>
      <c r="M64" s="60">
        <v>230.12207504</v>
      </c>
      <c r="N64" s="61"/>
      <c r="O64" s="62">
        <f t="shared" si="3"/>
        <v>96.350000001046737</v>
      </c>
      <c r="P64" s="62">
        <f>+(M64/J64)*100</f>
        <v>99.999999891362009</v>
      </c>
      <c r="Q64" s="34"/>
      <c r="R64" s="50"/>
      <c r="S64" s="50"/>
      <c r="T64" s="50"/>
      <c r="U64" s="50"/>
      <c r="V64" s="50"/>
      <c r="W64" s="50"/>
      <c r="X64" s="50"/>
      <c r="Y64" s="50"/>
      <c r="Z64" s="34"/>
      <c r="AA64" s="34"/>
      <c r="AB64" s="34"/>
      <c r="AC64" s="30"/>
      <c r="AD64" s="30"/>
      <c r="AE64" s="30"/>
    </row>
    <row r="65" spans="2:31" s="28" customFormat="1">
      <c r="B65" s="36"/>
      <c r="C65" s="36"/>
      <c r="D65" s="36"/>
      <c r="F65" s="58" t="s">
        <v>167</v>
      </c>
      <c r="G65" s="58"/>
      <c r="H65" s="59">
        <v>261.37871200000001</v>
      </c>
      <c r="I65" s="59">
        <v>261.47871199999997</v>
      </c>
      <c r="J65" s="60">
        <v>87.428059000000005</v>
      </c>
      <c r="K65" s="60">
        <v>21.405971000000001</v>
      </c>
      <c r="L65" s="60">
        <v>32.902071999999997</v>
      </c>
      <c r="M65" s="60">
        <v>87.428059000000005</v>
      </c>
      <c r="N65" s="61"/>
      <c r="O65" s="62">
        <f t="shared" si="3"/>
        <v>33.43601409509774</v>
      </c>
      <c r="P65" s="62">
        <f>+(M65/J65)*100</f>
        <v>100</v>
      </c>
      <c r="Q65" s="34"/>
      <c r="R65" s="50"/>
      <c r="S65" s="50"/>
      <c r="T65" s="50"/>
      <c r="U65" s="50"/>
      <c r="V65" s="50"/>
      <c r="W65" s="50"/>
      <c r="X65" s="50"/>
      <c r="Y65" s="50"/>
      <c r="Z65" s="34"/>
      <c r="AA65" s="34"/>
      <c r="AB65" s="34"/>
      <c r="AC65" s="30"/>
      <c r="AD65" s="30"/>
      <c r="AE65" s="30"/>
    </row>
    <row r="66" spans="2:31" s="28" customFormat="1">
      <c r="B66" s="36"/>
      <c r="C66" s="36"/>
      <c r="D66" s="36"/>
      <c r="F66" s="58" t="s">
        <v>168</v>
      </c>
      <c r="G66" s="58"/>
      <c r="H66" s="59">
        <v>97.767944999999997</v>
      </c>
      <c r="I66" s="59">
        <v>97.567944999999995</v>
      </c>
      <c r="J66" s="60">
        <v>0</v>
      </c>
      <c r="K66" s="60">
        <v>0</v>
      </c>
      <c r="L66" s="60">
        <v>0</v>
      </c>
      <c r="M66" s="60">
        <v>0</v>
      </c>
      <c r="N66" s="61"/>
      <c r="O66" s="62">
        <f t="shared" si="3"/>
        <v>0</v>
      </c>
      <c r="P66" s="62">
        <v>0</v>
      </c>
      <c r="Q66" s="34"/>
      <c r="R66" s="50"/>
      <c r="S66" s="50"/>
      <c r="T66" s="50"/>
      <c r="U66" s="50"/>
      <c r="V66" s="50"/>
      <c r="W66" s="50"/>
      <c r="X66" s="50"/>
      <c r="Y66" s="50"/>
      <c r="Z66" s="34"/>
      <c r="AA66" s="34"/>
      <c r="AB66" s="34"/>
      <c r="AC66" s="30"/>
      <c r="AD66" s="30"/>
      <c r="AE66" s="30"/>
    </row>
    <row r="67" spans="2:31" s="28" customFormat="1">
      <c r="B67" s="36"/>
      <c r="C67" s="36"/>
      <c r="D67" s="36"/>
      <c r="F67" s="58" t="s">
        <v>169</v>
      </c>
      <c r="G67" s="58"/>
      <c r="H67" s="59">
        <v>2335.8525100000002</v>
      </c>
      <c r="I67" s="59">
        <v>2336.66454686</v>
      </c>
      <c r="J67" s="60">
        <v>9.5</v>
      </c>
      <c r="K67" s="60">
        <v>0</v>
      </c>
      <c r="L67" s="60">
        <v>0</v>
      </c>
      <c r="M67" s="60">
        <v>9.5</v>
      </c>
      <c r="N67" s="61"/>
      <c r="O67" s="62">
        <f t="shared" si="3"/>
        <v>0.40656242303868817</v>
      </c>
      <c r="P67" s="62">
        <f>+(M67/J67)*100</f>
        <v>100</v>
      </c>
      <c r="Q67" s="34"/>
      <c r="R67" s="50"/>
      <c r="S67" s="50"/>
      <c r="T67" s="50"/>
      <c r="U67" s="50"/>
      <c r="V67" s="50"/>
      <c r="W67" s="50"/>
      <c r="X67" s="50"/>
      <c r="Y67" s="50"/>
      <c r="Z67" s="34"/>
      <c r="AA67" s="34"/>
      <c r="AB67" s="34"/>
      <c r="AC67" s="30"/>
      <c r="AD67" s="30"/>
      <c r="AE67" s="30"/>
    </row>
    <row r="68" spans="2:31" s="28" customFormat="1">
      <c r="B68" s="36"/>
      <c r="C68" s="36"/>
      <c r="D68" s="36"/>
      <c r="F68" s="58" t="s">
        <v>170</v>
      </c>
      <c r="G68" s="58"/>
      <c r="H68" s="59">
        <v>47.767944999999997</v>
      </c>
      <c r="I68" s="59">
        <v>47.767944999999997</v>
      </c>
      <c r="J68" s="60">
        <v>0</v>
      </c>
      <c r="K68" s="60">
        <v>0</v>
      </c>
      <c r="L68" s="60">
        <v>0</v>
      </c>
      <c r="M68" s="60">
        <v>0</v>
      </c>
      <c r="N68" s="61"/>
      <c r="O68" s="62">
        <f t="shared" si="3"/>
        <v>0</v>
      </c>
      <c r="P68" s="62">
        <v>0</v>
      </c>
      <c r="Q68" s="34"/>
      <c r="R68" s="50"/>
      <c r="S68" s="50"/>
      <c r="T68" s="50"/>
      <c r="U68" s="50"/>
      <c r="V68" s="50"/>
      <c r="W68" s="50"/>
      <c r="X68" s="50"/>
      <c r="Y68" s="50"/>
      <c r="Z68" s="34"/>
      <c r="AA68" s="34"/>
      <c r="AB68" s="34"/>
      <c r="AC68" s="30"/>
      <c r="AD68" s="30"/>
      <c r="AE68" s="30"/>
    </row>
    <row r="69" spans="2:31" s="28" customFormat="1">
      <c r="B69" s="36"/>
      <c r="C69" s="36"/>
      <c r="D69" s="36"/>
      <c r="F69" s="58" t="s">
        <v>171</v>
      </c>
      <c r="G69" s="58"/>
      <c r="H69" s="59">
        <v>1074.315341</v>
      </c>
      <c r="I69" s="59">
        <v>1067.7033041399998</v>
      </c>
      <c r="J69" s="60">
        <v>5.3944771399999993</v>
      </c>
      <c r="K69" s="60">
        <v>0</v>
      </c>
      <c r="L69" s="60">
        <v>0</v>
      </c>
      <c r="M69" s="60">
        <v>5.3944771399999993</v>
      </c>
      <c r="N69" s="61"/>
      <c r="O69" s="62">
        <f t="shared" si="3"/>
        <v>0.50524121439757796</v>
      </c>
      <c r="P69" s="62">
        <f>+(M69/J69)*100</f>
        <v>100</v>
      </c>
      <c r="Q69" s="34"/>
      <c r="R69" s="50"/>
      <c r="S69" s="50"/>
      <c r="T69" s="50"/>
      <c r="U69" s="50"/>
      <c r="V69" s="50"/>
      <c r="W69" s="50"/>
      <c r="X69" s="50"/>
      <c r="Y69" s="50"/>
      <c r="Z69" s="34"/>
      <c r="AA69" s="34"/>
      <c r="AB69" s="34"/>
      <c r="AC69" s="30"/>
      <c r="AD69" s="30"/>
      <c r="AE69" s="30"/>
    </row>
    <row r="70" spans="2:31" s="28" customFormat="1">
      <c r="B70" s="36"/>
      <c r="C70" s="36"/>
      <c r="D70" s="36"/>
      <c r="E70" s="28" t="s">
        <v>172</v>
      </c>
      <c r="F70" s="58"/>
      <c r="G70" s="58"/>
      <c r="H70" s="59">
        <v>5142.9538419999999</v>
      </c>
      <c r="I70" s="59">
        <v>4962.61860617</v>
      </c>
      <c r="J70" s="60">
        <v>1516.4921082600001</v>
      </c>
      <c r="K70" s="60">
        <v>109.25902939999997</v>
      </c>
      <c r="L70" s="60">
        <v>287.17340789000002</v>
      </c>
      <c r="M70" s="60">
        <v>1516.4921082100002</v>
      </c>
      <c r="N70" s="61"/>
      <c r="O70" s="62">
        <f t="shared" si="3"/>
        <v>30.558304567764942</v>
      </c>
      <c r="P70" s="62">
        <f>+(M70/J70)*100</f>
        <v>99.999999996702925</v>
      </c>
      <c r="Q70" s="34"/>
      <c r="R70" s="50"/>
      <c r="S70" s="50"/>
      <c r="T70" s="50"/>
      <c r="U70" s="50"/>
      <c r="V70" s="50"/>
      <c r="W70" s="50"/>
      <c r="X70" s="50"/>
      <c r="Y70" s="50"/>
      <c r="Z70" s="34"/>
      <c r="AA70" s="34"/>
      <c r="AB70" s="34"/>
      <c r="AC70" s="30"/>
      <c r="AD70" s="30"/>
      <c r="AE70" s="30"/>
    </row>
    <row r="71" spans="2:31" s="28" customFormat="1">
      <c r="B71" s="36"/>
      <c r="C71" s="36"/>
      <c r="D71" s="36"/>
      <c r="F71" s="58" t="s">
        <v>173</v>
      </c>
      <c r="G71" s="58"/>
      <c r="H71" s="59">
        <v>450</v>
      </c>
      <c r="I71" s="59">
        <v>450</v>
      </c>
      <c r="J71" s="60">
        <v>0</v>
      </c>
      <c r="K71" s="60">
        <v>0</v>
      </c>
      <c r="L71" s="60">
        <v>0</v>
      </c>
      <c r="M71" s="60">
        <v>0</v>
      </c>
      <c r="N71" s="61"/>
      <c r="O71" s="62">
        <f t="shared" ref="O71:O134" si="19">(M71/I71)*100</f>
        <v>0</v>
      </c>
      <c r="P71" s="62">
        <v>0</v>
      </c>
      <c r="Q71" s="34"/>
      <c r="R71" s="50"/>
      <c r="S71" s="50"/>
      <c r="T71" s="50"/>
      <c r="U71" s="50"/>
      <c r="V71" s="50"/>
      <c r="W71" s="50"/>
      <c r="X71" s="50"/>
      <c r="Y71" s="50"/>
      <c r="Z71" s="34"/>
      <c r="AA71" s="34"/>
      <c r="AB71" s="34"/>
      <c r="AC71" s="30"/>
      <c r="AD71" s="30"/>
      <c r="AE71" s="30"/>
    </row>
    <row r="72" spans="2:31" s="28" customFormat="1">
      <c r="B72" s="36"/>
      <c r="C72" s="36"/>
      <c r="D72" s="36"/>
      <c r="E72" s="28" t="s">
        <v>37</v>
      </c>
      <c r="F72" s="58"/>
      <c r="G72" s="58"/>
      <c r="H72" s="59">
        <f t="shared" ref="H72:M72" si="20">SUM(H73:H81)</f>
        <v>7648.9361470000003</v>
      </c>
      <c r="I72" s="59">
        <f t="shared" si="20"/>
        <v>7630.9361470000003</v>
      </c>
      <c r="J72" s="60">
        <f t="shared" si="20"/>
        <v>1048.8280047500002</v>
      </c>
      <c r="K72" s="60">
        <f t="shared" si="20"/>
        <v>23.107500000000002</v>
      </c>
      <c r="L72" s="60">
        <f t="shared" si="20"/>
        <v>205.907264</v>
      </c>
      <c r="M72" s="60">
        <f t="shared" si="20"/>
        <v>1048.5072640000001</v>
      </c>
      <c r="N72" s="61"/>
      <c r="O72" s="62">
        <f t="shared" si="19"/>
        <v>13.740218025703262</v>
      </c>
      <c r="P72" s="62">
        <f>+(M72/J72)*100</f>
        <v>99.969419127964983</v>
      </c>
      <c r="Q72" s="34"/>
      <c r="R72" s="50"/>
      <c r="S72" s="50"/>
      <c r="T72" s="50"/>
      <c r="U72" s="50"/>
      <c r="V72" s="50"/>
      <c r="W72" s="50"/>
      <c r="X72" s="50"/>
      <c r="Y72" s="50"/>
      <c r="Z72" s="34"/>
      <c r="AA72" s="34"/>
      <c r="AB72" s="34"/>
      <c r="AC72" s="30"/>
      <c r="AD72" s="30"/>
      <c r="AE72" s="30"/>
    </row>
    <row r="73" spans="2:31" s="28" customFormat="1">
      <c r="B73" s="36"/>
      <c r="C73" s="36"/>
      <c r="D73" s="36"/>
      <c r="F73" s="58" t="s">
        <v>174</v>
      </c>
      <c r="G73" s="58"/>
      <c r="H73" s="59">
        <v>482.6</v>
      </c>
      <c r="I73" s="59">
        <v>482.6</v>
      </c>
      <c r="J73" s="60">
        <v>9.1693999999999996</v>
      </c>
      <c r="K73" s="60">
        <v>0</v>
      </c>
      <c r="L73" s="60">
        <v>9.1693999999999996</v>
      </c>
      <c r="M73" s="60">
        <v>9.1693999999999996</v>
      </c>
      <c r="N73" s="61"/>
      <c r="O73" s="62">
        <f t="shared" si="19"/>
        <v>1.9</v>
      </c>
      <c r="P73" s="62">
        <f>+(M73/J73)*100</f>
        <v>100</v>
      </c>
      <c r="Q73" s="34"/>
      <c r="R73" s="50"/>
      <c r="S73" s="50"/>
      <c r="T73" s="50"/>
      <c r="U73" s="50"/>
      <c r="V73" s="50"/>
      <c r="W73" s="50"/>
      <c r="X73" s="50"/>
      <c r="Y73" s="50"/>
      <c r="Z73" s="34"/>
      <c r="AA73" s="34"/>
      <c r="AB73" s="34"/>
      <c r="AC73" s="30"/>
      <c r="AD73" s="30"/>
      <c r="AE73" s="30"/>
    </row>
    <row r="74" spans="2:31" s="28" customFormat="1">
      <c r="B74" s="36"/>
      <c r="C74" s="36"/>
      <c r="D74" s="36"/>
      <c r="F74" s="58" t="s">
        <v>175</v>
      </c>
      <c r="G74" s="58"/>
      <c r="H74" s="59">
        <v>3950</v>
      </c>
      <c r="I74" s="59">
        <v>3936</v>
      </c>
      <c r="J74" s="60">
        <v>23.428240750000001</v>
      </c>
      <c r="K74" s="60">
        <v>23.107500000000002</v>
      </c>
      <c r="L74" s="60">
        <v>23.107500000000002</v>
      </c>
      <c r="M74" s="60">
        <v>23.107500000000002</v>
      </c>
      <c r="N74" s="61"/>
      <c r="O74" s="62">
        <f t="shared" si="19"/>
        <v>0.58708079268292679</v>
      </c>
      <c r="P74" s="62">
        <f>+(M74/J74)*100</f>
        <v>98.630965280651722</v>
      </c>
      <c r="Q74" s="34"/>
      <c r="R74" s="50"/>
      <c r="S74" s="50"/>
      <c r="T74" s="50"/>
      <c r="U74" s="50"/>
      <c r="V74" s="50"/>
      <c r="W74" s="50"/>
      <c r="X74" s="50"/>
      <c r="Y74" s="50"/>
      <c r="Z74" s="34"/>
      <c r="AA74" s="34"/>
      <c r="AB74" s="34"/>
      <c r="AC74" s="30"/>
      <c r="AD74" s="30"/>
      <c r="AE74" s="30"/>
    </row>
    <row r="75" spans="2:31" s="28" customFormat="1">
      <c r="B75" s="36"/>
      <c r="C75" s="36"/>
      <c r="D75" s="36"/>
      <c r="F75" s="58" t="s">
        <v>176</v>
      </c>
      <c r="G75" s="58"/>
      <c r="H75" s="59">
        <v>169</v>
      </c>
      <c r="I75" s="59">
        <v>169</v>
      </c>
      <c r="J75" s="60">
        <v>0</v>
      </c>
      <c r="K75" s="60">
        <v>0</v>
      </c>
      <c r="L75" s="60">
        <v>0</v>
      </c>
      <c r="M75" s="60">
        <v>0</v>
      </c>
      <c r="N75" s="61"/>
      <c r="O75" s="62">
        <f t="shared" si="19"/>
        <v>0</v>
      </c>
      <c r="P75" s="62">
        <v>0</v>
      </c>
      <c r="Q75" s="34"/>
      <c r="R75" s="50"/>
      <c r="S75" s="50"/>
      <c r="T75" s="50"/>
      <c r="U75" s="50"/>
      <c r="V75" s="50"/>
      <c r="W75" s="50"/>
      <c r="X75" s="50"/>
      <c r="Y75" s="50"/>
      <c r="Z75" s="34"/>
      <c r="AA75" s="34"/>
      <c r="AB75" s="34"/>
      <c r="AC75" s="30"/>
      <c r="AD75" s="30"/>
      <c r="AE75" s="30"/>
    </row>
    <row r="76" spans="2:31" s="28" customFormat="1">
      <c r="B76" s="36"/>
      <c r="C76" s="36"/>
      <c r="D76" s="36"/>
      <c r="F76" s="58" t="s">
        <v>177</v>
      </c>
      <c r="G76" s="58"/>
      <c r="H76" s="59">
        <v>1215.1643669999999</v>
      </c>
      <c r="I76" s="59">
        <v>1215.1643669999999</v>
      </c>
      <c r="J76" s="60">
        <v>170</v>
      </c>
      <c r="K76" s="60">
        <v>0</v>
      </c>
      <c r="L76" s="60">
        <v>170</v>
      </c>
      <c r="M76" s="60">
        <v>170</v>
      </c>
      <c r="N76" s="61"/>
      <c r="O76" s="62">
        <f t="shared" si="19"/>
        <v>13.989876976042043</v>
      </c>
      <c r="P76" s="62">
        <f>+(M76/J76)*100</f>
        <v>100</v>
      </c>
      <c r="Q76" s="34"/>
      <c r="R76" s="50"/>
      <c r="S76" s="50"/>
      <c r="T76" s="50"/>
      <c r="U76" s="50"/>
      <c r="V76" s="50"/>
      <c r="W76" s="50"/>
      <c r="X76" s="50"/>
      <c r="Y76" s="50"/>
      <c r="Z76" s="34"/>
      <c r="AA76" s="34"/>
      <c r="AB76" s="34"/>
      <c r="AC76" s="30"/>
      <c r="AD76" s="30"/>
      <c r="AE76" s="30"/>
    </row>
    <row r="77" spans="2:31" s="28" customFormat="1">
      <c r="B77" s="36"/>
      <c r="C77" s="36"/>
      <c r="D77" s="36"/>
      <c r="F77" s="58" t="s">
        <v>178</v>
      </c>
      <c r="G77" s="58"/>
      <c r="H77" s="59">
        <v>191.07177999999999</v>
      </c>
      <c r="I77" s="59">
        <v>191.07177999999999</v>
      </c>
      <c r="J77" s="60">
        <v>3.6303640000000001</v>
      </c>
      <c r="K77" s="60">
        <v>0</v>
      </c>
      <c r="L77" s="60">
        <v>3.6303640000000001</v>
      </c>
      <c r="M77" s="60">
        <v>3.6303640000000001</v>
      </c>
      <c r="N77" s="61"/>
      <c r="O77" s="62">
        <f t="shared" si="19"/>
        <v>1.9000000942054345</v>
      </c>
      <c r="P77" s="62">
        <f>+(M77/J77)*100</f>
        <v>100</v>
      </c>
      <c r="Q77" s="34"/>
      <c r="R77" s="50"/>
      <c r="S77" s="50"/>
      <c r="T77" s="50"/>
      <c r="U77" s="50"/>
      <c r="V77" s="50"/>
      <c r="W77" s="50"/>
      <c r="X77" s="50"/>
      <c r="Y77" s="50"/>
      <c r="Z77" s="34"/>
      <c r="AA77" s="34"/>
      <c r="AB77" s="34"/>
      <c r="AC77" s="30"/>
      <c r="AD77" s="30"/>
      <c r="AE77" s="30"/>
    </row>
    <row r="78" spans="2:31" s="28" customFormat="1">
      <c r="B78" s="36"/>
      <c r="C78" s="36"/>
      <c r="D78" s="36"/>
      <c r="F78" s="28" t="s">
        <v>179</v>
      </c>
      <c r="G78" s="58"/>
      <c r="H78" s="59">
        <v>150</v>
      </c>
      <c r="I78" s="59">
        <v>150</v>
      </c>
      <c r="J78" s="60">
        <v>0</v>
      </c>
      <c r="K78" s="60">
        <v>0</v>
      </c>
      <c r="L78" s="60">
        <v>0</v>
      </c>
      <c r="M78" s="60">
        <v>0</v>
      </c>
      <c r="N78" s="61"/>
      <c r="O78" s="62">
        <f t="shared" si="19"/>
        <v>0</v>
      </c>
      <c r="P78" s="62">
        <v>0</v>
      </c>
      <c r="Q78" s="34"/>
      <c r="R78" s="50"/>
      <c r="S78" s="50"/>
      <c r="T78" s="50"/>
      <c r="U78" s="50"/>
      <c r="V78" s="50"/>
      <c r="W78" s="50"/>
      <c r="X78" s="50"/>
      <c r="Y78" s="50"/>
      <c r="Z78" s="34"/>
      <c r="AA78" s="34"/>
      <c r="AB78" s="34"/>
      <c r="AC78" s="30"/>
      <c r="AD78" s="30"/>
      <c r="AE78" s="30"/>
    </row>
    <row r="79" spans="2:31" s="28" customFormat="1">
      <c r="B79" s="36"/>
      <c r="C79" s="36"/>
      <c r="D79" s="36"/>
      <c r="F79" s="58" t="s">
        <v>180</v>
      </c>
      <c r="G79" s="58"/>
      <c r="H79" s="59">
        <v>600</v>
      </c>
      <c r="I79" s="59">
        <v>596.00000000000011</v>
      </c>
      <c r="J79" s="60">
        <v>557.60000000000014</v>
      </c>
      <c r="K79" s="60">
        <v>0</v>
      </c>
      <c r="L79" s="60">
        <v>0</v>
      </c>
      <c r="M79" s="60">
        <v>557.60000000000014</v>
      </c>
      <c r="N79" s="61"/>
      <c r="O79" s="62">
        <f t="shared" si="19"/>
        <v>93.557046979865774</v>
      </c>
      <c r="P79" s="62">
        <f>+(M79/J79)*100</f>
        <v>100</v>
      </c>
      <c r="Q79" s="34"/>
      <c r="R79" s="50"/>
      <c r="S79" s="50"/>
      <c r="T79" s="50"/>
      <c r="U79" s="50"/>
      <c r="V79" s="50"/>
      <c r="W79" s="50"/>
      <c r="X79" s="50"/>
      <c r="Y79" s="50"/>
      <c r="Z79" s="34"/>
      <c r="AA79" s="34"/>
      <c r="AB79" s="34"/>
      <c r="AC79" s="30"/>
      <c r="AD79" s="30"/>
      <c r="AE79" s="30"/>
    </row>
    <row r="80" spans="2:31" s="28" customFormat="1">
      <c r="B80" s="36"/>
      <c r="C80" s="36"/>
      <c r="D80" s="36"/>
      <c r="F80" s="58" t="s">
        <v>181</v>
      </c>
      <c r="G80" s="58"/>
      <c r="H80" s="59">
        <v>600</v>
      </c>
      <c r="I80" s="59">
        <v>600</v>
      </c>
      <c r="J80" s="60">
        <v>285</v>
      </c>
      <c r="K80" s="60">
        <v>0</v>
      </c>
      <c r="L80" s="60">
        <v>0</v>
      </c>
      <c r="M80" s="60">
        <v>285</v>
      </c>
      <c r="N80" s="61"/>
      <c r="O80" s="62">
        <f t="shared" si="19"/>
        <v>47.5</v>
      </c>
      <c r="P80" s="62">
        <f>+(M80/J80)*100</f>
        <v>100</v>
      </c>
      <c r="Q80" s="34"/>
      <c r="R80" s="50"/>
      <c r="S80" s="50"/>
      <c r="T80" s="50"/>
      <c r="U80" s="50"/>
      <c r="V80" s="50"/>
      <c r="W80" s="50"/>
      <c r="X80" s="50"/>
      <c r="Y80" s="50"/>
      <c r="Z80" s="34"/>
      <c r="AA80" s="34"/>
      <c r="AB80" s="34"/>
      <c r="AC80" s="30"/>
      <c r="AD80" s="30"/>
      <c r="AE80" s="30"/>
    </row>
    <row r="81" spans="2:31" s="28" customFormat="1">
      <c r="B81" s="36"/>
      <c r="C81" s="36"/>
      <c r="D81" s="36"/>
      <c r="F81" s="58" t="s">
        <v>182</v>
      </c>
      <c r="G81" s="58"/>
      <c r="H81" s="59">
        <v>291.10000000000002</v>
      </c>
      <c r="I81" s="59">
        <v>291.10000000000002</v>
      </c>
      <c r="J81" s="60">
        <v>0</v>
      </c>
      <c r="K81" s="60">
        <v>0</v>
      </c>
      <c r="L81" s="60">
        <v>0</v>
      </c>
      <c r="M81" s="60">
        <v>0</v>
      </c>
      <c r="N81" s="61"/>
      <c r="O81" s="62">
        <f t="shared" si="19"/>
        <v>0</v>
      </c>
      <c r="P81" s="62">
        <v>0</v>
      </c>
      <c r="Q81" s="34"/>
      <c r="R81" s="50"/>
      <c r="S81" s="50"/>
      <c r="T81" s="50"/>
      <c r="U81" s="50"/>
      <c r="V81" s="50"/>
      <c r="W81" s="50"/>
      <c r="X81" s="50"/>
      <c r="Y81" s="50"/>
      <c r="Z81" s="34"/>
      <c r="AA81" s="34"/>
      <c r="AB81" s="34"/>
      <c r="AC81" s="30"/>
      <c r="AD81" s="30"/>
      <c r="AE81" s="30"/>
    </row>
    <row r="82" spans="2:31" s="28" customFormat="1">
      <c r="B82" s="56"/>
      <c r="C82" s="56"/>
      <c r="D82" s="56" t="s">
        <v>128</v>
      </c>
      <c r="E82" s="58"/>
      <c r="F82" s="58"/>
      <c r="G82" s="58"/>
      <c r="H82" s="57">
        <f t="shared" ref="H82:M82" si="21">+H83</f>
        <v>1141.8259499999999</v>
      </c>
      <c r="I82" s="57">
        <f t="shared" si="21"/>
        <v>44.531212050000001</v>
      </c>
      <c r="J82" s="57">
        <f t="shared" si="21"/>
        <v>0</v>
      </c>
      <c r="K82" s="57">
        <f t="shared" si="21"/>
        <v>0</v>
      </c>
      <c r="L82" s="57">
        <f t="shared" si="21"/>
        <v>0</v>
      </c>
      <c r="M82" s="57">
        <f t="shared" si="21"/>
        <v>0</v>
      </c>
      <c r="N82" s="54"/>
      <c r="O82" s="55">
        <f t="shared" si="19"/>
        <v>0</v>
      </c>
      <c r="P82" s="55">
        <v>0</v>
      </c>
      <c r="Q82" s="34"/>
      <c r="R82" s="50"/>
      <c r="S82" s="50"/>
      <c r="T82" s="50"/>
      <c r="U82" s="50"/>
      <c r="V82" s="50"/>
      <c r="W82" s="50"/>
      <c r="X82" s="50"/>
      <c r="Y82" s="50"/>
      <c r="Z82" s="34"/>
      <c r="AA82" s="34"/>
      <c r="AB82" s="34"/>
      <c r="AC82" s="30"/>
      <c r="AD82" s="30"/>
      <c r="AE82" s="30"/>
    </row>
    <row r="83" spans="2:31" s="28" customFormat="1">
      <c r="B83" s="56"/>
      <c r="C83" s="56"/>
      <c r="D83" s="56"/>
      <c r="E83" s="28" t="s">
        <v>183</v>
      </c>
      <c r="F83" s="58"/>
      <c r="G83" s="58"/>
      <c r="H83" s="59">
        <v>1141.8259499999999</v>
      </c>
      <c r="I83" s="59">
        <v>44.531212050000001</v>
      </c>
      <c r="J83" s="60">
        <v>0</v>
      </c>
      <c r="K83" s="60">
        <v>0</v>
      </c>
      <c r="L83" s="60">
        <v>0</v>
      </c>
      <c r="M83" s="60">
        <v>0</v>
      </c>
      <c r="N83" s="61"/>
      <c r="O83" s="62">
        <f t="shared" si="19"/>
        <v>0</v>
      </c>
      <c r="P83" s="62" t="s">
        <v>184</v>
      </c>
      <c r="Q83" s="34"/>
      <c r="R83" s="50"/>
      <c r="S83" s="50"/>
      <c r="T83" s="50"/>
      <c r="U83" s="50"/>
      <c r="V83" s="50"/>
      <c r="W83" s="50"/>
      <c r="X83" s="50"/>
      <c r="Y83" s="50"/>
      <c r="Z83" s="34"/>
      <c r="AA83" s="34"/>
      <c r="AB83" s="34"/>
      <c r="AC83" s="30"/>
      <c r="AD83" s="30"/>
      <c r="AE83" s="30"/>
    </row>
    <row r="84" spans="2:31" s="28" customFormat="1">
      <c r="B84" s="56"/>
      <c r="C84" s="56"/>
      <c r="D84" s="56" t="s">
        <v>124</v>
      </c>
      <c r="E84" s="58"/>
      <c r="F84" s="58"/>
      <c r="G84" s="58"/>
      <c r="H84" s="64">
        <f t="shared" ref="H84:P84" si="22">+H85</f>
        <v>0</v>
      </c>
      <c r="I84" s="64">
        <f t="shared" si="22"/>
        <v>1097.2947379499999</v>
      </c>
      <c r="J84" s="64">
        <f t="shared" si="22"/>
        <v>1.59194502</v>
      </c>
      <c r="K84" s="64">
        <f t="shared" si="22"/>
        <v>0.52064202000000004</v>
      </c>
      <c r="L84" s="64">
        <f t="shared" si="22"/>
        <v>1.56371002</v>
      </c>
      <c r="M84" s="64">
        <f t="shared" si="22"/>
        <v>1.59194502</v>
      </c>
      <c r="N84" s="65"/>
      <c r="O84" s="66">
        <f t="shared" si="19"/>
        <v>0.1450790717336457</v>
      </c>
      <c r="P84" s="66">
        <f t="shared" si="22"/>
        <v>0</v>
      </c>
      <c r="Q84" s="34"/>
      <c r="R84" s="50"/>
      <c r="S84" s="50"/>
      <c r="T84" s="50"/>
      <c r="U84" s="50"/>
      <c r="V84" s="50"/>
      <c r="W84" s="50"/>
      <c r="X84" s="50"/>
      <c r="Y84" s="50"/>
      <c r="Z84" s="34"/>
      <c r="AA84" s="34"/>
      <c r="AB84" s="34"/>
      <c r="AC84" s="30"/>
      <c r="AD84" s="30"/>
      <c r="AE84" s="30"/>
    </row>
    <row r="85" spans="2:31" s="28" customFormat="1">
      <c r="B85" s="56"/>
      <c r="C85" s="56"/>
      <c r="D85" s="56"/>
      <c r="E85" s="28" t="s">
        <v>183</v>
      </c>
      <c r="F85" s="58"/>
      <c r="G85" s="58"/>
      <c r="H85" s="59">
        <v>0</v>
      </c>
      <c r="I85" s="59">
        <v>1097.2947379499999</v>
      </c>
      <c r="J85" s="60">
        <v>1.59194502</v>
      </c>
      <c r="K85" s="60">
        <v>0.52064202000000004</v>
      </c>
      <c r="L85" s="60">
        <v>1.56371002</v>
      </c>
      <c r="M85" s="60">
        <v>1.59194502</v>
      </c>
      <c r="N85" s="61"/>
      <c r="O85" s="62">
        <f t="shared" si="19"/>
        <v>0.1450790717336457</v>
      </c>
      <c r="P85" s="62"/>
      <c r="Q85" s="34"/>
      <c r="R85" s="50"/>
      <c r="S85" s="50"/>
      <c r="T85" s="50"/>
      <c r="U85" s="50"/>
      <c r="V85" s="50"/>
      <c r="W85" s="50"/>
      <c r="X85" s="50"/>
      <c r="Y85" s="50"/>
      <c r="Z85" s="34"/>
      <c r="AA85" s="34"/>
      <c r="AB85" s="34"/>
      <c r="AC85" s="30"/>
      <c r="AD85" s="30"/>
      <c r="AE85" s="30"/>
    </row>
    <row r="86" spans="2:31" s="28" customFormat="1">
      <c r="B86" s="56"/>
      <c r="C86" s="56"/>
      <c r="D86" s="56" t="s">
        <v>185</v>
      </c>
      <c r="E86" s="58"/>
      <c r="F86" s="58"/>
      <c r="G86" s="58"/>
      <c r="H86" s="57">
        <f t="shared" ref="H86:M86" si="23">SUM(H87:H90)</f>
        <v>2993.9770370000001</v>
      </c>
      <c r="I86" s="57">
        <f t="shared" si="23"/>
        <v>2996.24908615</v>
      </c>
      <c r="J86" s="57">
        <f t="shared" si="23"/>
        <v>1.1579602099999999</v>
      </c>
      <c r="K86" s="57">
        <f t="shared" si="23"/>
        <v>0</v>
      </c>
      <c r="L86" s="57">
        <f t="shared" si="23"/>
        <v>0.73901332000000008</v>
      </c>
      <c r="M86" s="57">
        <f t="shared" si="23"/>
        <v>1.1569163</v>
      </c>
      <c r="N86" s="54"/>
      <c r="O86" s="55">
        <f t="shared" si="19"/>
        <v>3.8612153620597944E-2</v>
      </c>
      <c r="P86" s="55">
        <f>+(M86/J86)*100</f>
        <v>99.909849233938701</v>
      </c>
      <c r="Q86" s="34"/>
      <c r="R86" s="50"/>
      <c r="S86" s="50"/>
      <c r="T86" s="50"/>
      <c r="U86" s="50"/>
      <c r="V86" s="50"/>
      <c r="W86" s="50"/>
      <c r="X86" s="50"/>
      <c r="Y86" s="50"/>
      <c r="Z86" s="34"/>
      <c r="AA86" s="34"/>
      <c r="AB86" s="34"/>
      <c r="AC86" s="30"/>
      <c r="AD86" s="30"/>
      <c r="AE86" s="30"/>
    </row>
    <row r="87" spans="2:31" s="28" customFormat="1">
      <c r="B87" s="36"/>
      <c r="C87" s="36"/>
      <c r="D87" s="36"/>
      <c r="E87" s="28" t="s">
        <v>186</v>
      </c>
      <c r="F87" s="58"/>
      <c r="G87" s="58"/>
      <c r="H87" s="59">
        <v>198.52846400000001</v>
      </c>
      <c r="I87" s="59">
        <v>198.52846400000001</v>
      </c>
      <c r="J87" s="60">
        <v>0</v>
      </c>
      <c r="K87" s="60">
        <v>0</v>
      </c>
      <c r="L87" s="60">
        <v>0</v>
      </c>
      <c r="M87" s="60">
        <v>0</v>
      </c>
      <c r="N87" s="61"/>
      <c r="O87" s="62">
        <f t="shared" si="19"/>
        <v>0</v>
      </c>
      <c r="P87" s="62">
        <v>0</v>
      </c>
      <c r="Q87" s="34"/>
      <c r="R87" s="50"/>
      <c r="S87" s="50"/>
      <c r="T87" s="50"/>
      <c r="U87" s="50"/>
      <c r="V87" s="50"/>
      <c r="W87" s="50"/>
      <c r="X87" s="50"/>
      <c r="Y87" s="50"/>
      <c r="Z87" s="34"/>
      <c r="AA87" s="34"/>
      <c r="AB87" s="34"/>
      <c r="AC87" s="30"/>
      <c r="AD87" s="30"/>
      <c r="AE87" s="30"/>
    </row>
    <row r="88" spans="2:31" s="28" customFormat="1">
      <c r="B88" s="36"/>
      <c r="C88" s="36"/>
      <c r="D88" s="36"/>
      <c r="E88" s="28" t="s">
        <v>45</v>
      </c>
      <c r="F88" s="58"/>
      <c r="G88" s="58"/>
      <c r="H88" s="59">
        <v>204.94857299999998</v>
      </c>
      <c r="I88" s="59">
        <v>204.94857299999998</v>
      </c>
      <c r="J88" s="60">
        <v>1.1579602099999999</v>
      </c>
      <c r="K88" s="60">
        <v>0</v>
      </c>
      <c r="L88" s="60">
        <v>0.73901332000000008</v>
      </c>
      <c r="M88" s="60">
        <v>1.1569163</v>
      </c>
      <c r="N88" s="61"/>
      <c r="O88" s="62">
        <f t="shared" si="19"/>
        <v>0.56449102478015301</v>
      </c>
      <c r="P88" s="62">
        <f>+(M88/J88)*100</f>
        <v>99.909849233938701</v>
      </c>
      <c r="Q88" s="34"/>
      <c r="R88" s="50"/>
      <c r="S88" s="50"/>
      <c r="T88" s="50"/>
      <c r="U88" s="50"/>
      <c r="V88" s="50"/>
      <c r="W88" s="50"/>
      <c r="X88" s="50"/>
      <c r="Y88" s="50"/>
      <c r="Z88" s="34"/>
      <c r="AA88" s="34"/>
      <c r="AB88" s="34"/>
      <c r="AC88" s="30"/>
      <c r="AD88" s="30"/>
      <c r="AE88" s="30"/>
    </row>
    <row r="89" spans="2:31" s="28" customFormat="1">
      <c r="B89" s="36"/>
      <c r="C89" s="36"/>
      <c r="D89" s="36"/>
      <c r="E89" s="28" t="s">
        <v>187</v>
      </c>
      <c r="F89" s="58"/>
      <c r="G89" s="58"/>
      <c r="H89" s="59">
        <v>2350.5</v>
      </c>
      <c r="I89" s="59">
        <v>2350.5</v>
      </c>
      <c r="J89" s="60">
        <v>0</v>
      </c>
      <c r="K89" s="60">
        <v>0</v>
      </c>
      <c r="L89" s="60">
        <v>0</v>
      </c>
      <c r="M89" s="60">
        <v>0</v>
      </c>
      <c r="N89" s="61"/>
      <c r="O89" s="62">
        <f t="shared" si="19"/>
        <v>0</v>
      </c>
      <c r="P89" s="62">
        <v>0</v>
      </c>
      <c r="Q89" s="34"/>
      <c r="R89" s="50"/>
      <c r="S89" s="50"/>
      <c r="T89" s="50"/>
      <c r="U89" s="50"/>
      <c r="V89" s="50"/>
      <c r="W89" s="50"/>
      <c r="X89" s="50"/>
      <c r="Y89" s="50"/>
      <c r="Z89" s="34"/>
      <c r="AA89" s="34"/>
      <c r="AB89" s="34"/>
      <c r="AC89" s="30"/>
      <c r="AD89" s="30"/>
      <c r="AE89" s="30"/>
    </row>
    <row r="90" spans="2:31" s="28" customFormat="1">
      <c r="B90" s="36"/>
      <c r="C90" s="36"/>
      <c r="D90" s="36"/>
      <c r="E90" s="28" t="s">
        <v>188</v>
      </c>
      <c r="F90" s="58"/>
      <c r="G90" s="58"/>
      <c r="H90" s="59">
        <v>240</v>
      </c>
      <c r="I90" s="59">
        <v>242.27204914999999</v>
      </c>
      <c r="J90" s="60">
        <v>0</v>
      </c>
      <c r="K90" s="60">
        <v>0</v>
      </c>
      <c r="L90" s="60">
        <v>0</v>
      </c>
      <c r="M90" s="60">
        <v>0</v>
      </c>
      <c r="N90" s="61"/>
      <c r="O90" s="62">
        <f t="shared" si="19"/>
        <v>0</v>
      </c>
      <c r="P90" s="62">
        <v>0</v>
      </c>
      <c r="Q90" s="34"/>
      <c r="R90" s="50"/>
      <c r="S90" s="50"/>
      <c r="T90" s="50"/>
      <c r="U90" s="50"/>
      <c r="V90" s="50"/>
      <c r="W90" s="50"/>
      <c r="X90" s="50"/>
      <c r="Y90" s="50"/>
      <c r="Z90" s="34"/>
      <c r="AA90" s="34"/>
      <c r="AB90" s="34"/>
      <c r="AC90" s="30"/>
      <c r="AD90" s="30"/>
      <c r="AE90" s="30"/>
    </row>
    <row r="91" spans="2:31" s="28" customFormat="1">
      <c r="B91" s="56"/>
      <c r="C91" s="56"/>
      <c r="D91" s="56" t="s">
        <v>189</v>
      </c>
      <c r="E91" s="58"/>
      <c r="F91" s="58"/>
      <c r="G91" s="58"/>
      <c r="H91" s="57">
        <f t="shared" ref="H91:M91" si="24">H92</f>
        <v>169.467727</v>
      </c>
      <c r="I91" s="57">
        <f t="shared" si="24"/>
        <v>169.467727</v>
      </c>
      <c r="J91" s="57">
        <f t="shared" si="24"/>
        <v>0</v>
      </c>
      <c r="K91" s="57">
        <f t="shared" si="24"/>
        <v>0</v>
      </c>
      <c r="L91" s="57">
        <f t="shared" si="24"/>
        <v>0</v>
      </c>
      <c r="M91" s="57">
        <f t="shared" si="24"/>
        <v>0</v>
      </c>
      <c r="N91" s="54"/>
      <c r="O91" s="55">
        <f t="shared" si="19"/>
        <v>0</v>
      </c>
      <c r="P91" s="55">
        <v>0</v>
      </c>
      <c r="Q91" s="34"/>
      <c r="R91" s="50"/>
      <c r="S91" s="50"/>
      <c r="T91" s="50"/>
      <c r="U91" s="50"/>
      <c r="V91" s="50"/>
      <c r="W91" s="50"/>
      <c r="X91" s="50"/>
      <c r="Y91" s="50"/>
      <c r="Z91" s="34"/>
      <c r="AA91" s="34"/>
      <c r="AB91" s="34"/>
      <c r="AC91" s="30"/>
      <c r="AD91" s="30"/>
      <c r="AE91" s="30"/>
    </row>
    <row r="92" spans="2:31" s="28" customFormat="1">
      <c r="B92" s="36"/>
      <c r="C92" s="36"/>
      <c r="D92" s="36"/>
      <c r="E92" s="28" t="s">
        <v>190</v>
      </c>
      <c r="F92" s="58"/>
      <c r="G92" s="58"/>
      <c r="H92" s="59">
        <v>169.467727</v>
      </c>
      <c r="I92" s="59">
        <v>169.467727</v>
      </c>
      <c r="J92" s="60">
        <v>0</v>
      </c>
      <c r="K92" s="60">
        <v>0</v>
      </c>
      <c r="L92" s="60">
        <v>0</v>
      </c>
      <c r="M92" s="60">
        <v>0</v>
      </c>
      <c r="N92" s="61"/>
      <c r="O92" s="62">
        <f t="shared" si="19"/>
        <v>0</v>
      </c>
      <c r="P92" s="62">
        <v>0</v>
      </c>
      <c r="Q92" s="34"/>
      <c r="R92" s="50"/>
      <c r="S92" s="50"/>
      <c r="T92" s="50"/>
      <c r="U92" s="50"/>
      <c r="V92" s="50"/>
      <c r="W92" s="50"/>
      <c r="X92" s="50"/>
      <c r="Y92" s="50"/>
      <c r="Z92" s="34"/>
      <c r="AA92" s="34"/>
      <c r="AB92" s="34"/>
      <c r="AC92" s="30"/>
      <c r="AD92" s="30"/>
      <c r="AE92" s="30"/>
    </row>
    <row r="93" spans="2:31" s="28" customFormat="1">
      <c r="B93" s="36"/>
      <c r="C93" s="36" t="s">
        <v>191</v>
      </c>
      <c r="D93" s="36"/>
      <c r="F93" s="58"/>
      <c r="G93" s="58"/>
      <c r="H93" s="64">
        <f t="shared" ref="H93:M93" si="25">H94+H96</f>
        <v>355.9000000499999</v>
      </c>
      <c r="I93" s="64">
        <f t="shared" si="25"/>
        <v>353.32343635999979</v>
      </c>
      <c r="J93" s="57">
        <f t="shared" si="25"/>
        <v>27.051843450000014</v>
      </c>
      <c r="K93" s="57">
        <f t="shared" si="25"/>
        <v>3.6427594299999999</v>
      </c>
      <c r="L93" s="57">
        <f t="shared" si="25"/>
        <v>8.787373330000003</v>
      </c>
      <c r="M93" s="57">
        <f t="shared" si="25"/>
        <v>27.014708240000015</v>
      </c>
      <c r="N93" s="54"/>
      <c r="O93" s="55">
        <f t="shared" si="19"/>
        <v>7.6458863069798859</v>
      </c>
      <c r="P93" s="55">
        <f t="shared" ref="P93:P103" si="26">+(M93/J93)*100</f>
        <v>99.862725769248826</v>
      </c>
      <c r="Q93" s="34"/>
      <c r="R93" s="50"/>
      <c r="S93" s="50"/>
      <c r="T93" s="50"/>
      <c r="U93" s="50"/>
      <c r="V93" s="50"/>
      <c r="W93" s="50"/>
      <c r="X93" s="50"/>
      <c r="Y93" s="50"/>
      <c r="Z93" s="34"/>
      <c r="AA93" s="34"/>
      <c r="AB93" s="34"/>
      <c r="AC93" s="30"/>
      <c r="AD93" s="30"/>
      <c r="AE93" s="30"/>
    </row>
    <row r="94" spans="2:31" s="28" customFormat="1">
      <c r="B94" s="56"/>
      <c r="C94" s="56"/>
      <c r="D94" s="56" t="s">
        <v>128</v>
      </c>
      <c r="E94" s="58"/>
      <c r="F94" s="58"/>
      <c r="G94" s="58"/>
      <c r="H94" s="57">
        <f t="shared" ref="H94:M94" si="27">H95</f>
        <v>200</v>
      </c>
      <c r="I94" s="57">
        <f t="shared" si="27"/>
        <v>199.99999999999997</v>
      </c>
      <c r="J94" s="57">
        <f t="shared" si="27"/>
        <v>3.4458566999999998</v>
      </c>
      <c r="K94" s="57">
        <f t="shared" si="27"/>
        <v>0.86562517000000005</v>
      </c>
      <c r="L94" s="57">
        <f t="shared" si="27"/>
        <v>0.86562517000000005</v>
      </c>
      <c r="M94" s="57">
        <f t="shared" si="27"/>
        <v>3.4458566999999998</v>
      </c>
      <c r="N94" s="54"/>
      <c r="O94" s="55">
        <f t="shared" si="19"/>
        <v>1.7229283500000001</v>
      </c>
      <c r="P94" s="55">
        <f t="shared" si="26"/>
        <v>100</v>
      </c>
      <c r="Q94" s="34"/>
      <c r="R94" s="50"/>
      <c r="S94" s="50"/>
      <c r="T94" s="50"/>
      <c r="U94" s="50"/>
      <c r="V94" s="50"/>
      <c r="W94" s="50"/>
      <c r="X94" s="50"/>
      <c r="Y94" s="50"/>
      <c r="Z94" s="34"/>
      <c r="AA94" s="34"/>
      <c r="AB94" s="34"/>
      <c r="AC94" s="30"/>
      <c r="AD94" s="30"/>
      <c r="AE94" s="30"/>
    </row>
    <row r="95" spans="2:31" s="28" customFormat="1">
      <c r="B95" s="36"/>
      <c r="C95" s="36"/>
      <c r="D95" s="36"/>
      <c r="E95" s="28" t="s">
        <v>192</v>
      </c>
      <c r="F95" s="58"/>
      <c r="G95" s="58"/>
      <c r="H95" s="59">
        <v>200</v>
      </c>
      <c r="I95" s="59">
        <v>199.99999999999997</v>
      </c>
      <c r="J95" s="60">
        <v>3.4458566999999998</v>
      </c>
      <c r="K95" s="60">
        <v>0.86562517000000005</v>
      </c>
      <c r="L95" s="60">
        <v>0.86562517000000005</v>
      </c>
      <c r="M95" s="60">
        <v>3.4458566999999998</v>
      </c>
      <c r="N95" s="61"/>
      <c r="O95" s="62">
        <f t="shared" si="19"/>
        <v>1.7229283500000001</v>
      </c>
      <c r="P95" s="62">
        <f t="shared" si="26"/>
        <v>100</v>
      </c>
      <c r="Q95" s="34"/>
      <c r="R95" s="50"/>
      <c r="S95" s="50"/>
      <c r="T95" s="50"/>
      <c r="U95" s="50"/>
      <c r="V95" s="50"/>
      <c r="W95" s="50"/>
      <c r="X95" s="50"/>
      <c r="Y95" s="50"/>
      <c r="Z95" s="34"/>
      <c r="AA95" s="34"/>
      <c r="AB95" s="34"/>
      <c r="AC95" s="30"/>
      <c r="AD95" s="30"/>
      <c r="AE95" s="30"/>
    </row>
    <row r="96" spans="2:31" s="28" customFormat="1">
      <c r="B96" s="56"/>
      <c r="C96" s="56"/>
      <c r="D96" s="56" t="s">
        <v>131</v>
      </c>
      <c r="E96" s="58"/>
      <c r="F96" s="58"/>
      <c r="G96" s="58"/>
      <c r="H96" s="57">
        <f t="shared" ref="H96:M96" si="28">H97</f>
        <v>155.9000000499999</v>
      </c>
      <c r="I96" s="57">
        <f t="shared" si="28"/>
        <v>153.32343635999982</v>
      </c>
      <c r="J96" s="57">
        <f t="shared" si="28"/>
        <v>23.605986750000014</v>
      </c>
      <c r="K96" s="57">
        <f t="shared" si="28"/>
        <v>2.77713426</v>
      </c>
      <c r="L96" s="57">
        <f t="shared" si="28"/>
        <v>7.9217481600000035</v>
      </c>
      <c r="M96" s="57">
        <f t="shared" si="28"/>
        <v>23.568851540000015</v>
      </c>
      <c r="N96" s="54"/>
      <c r="O96" s="55">
        <f t="shared" si="19"/>
        <v>15.371982326733733</v>
      </c>
      <c r="P96" s="55">
        <f t="shared" si="26"/>
        <v>99.84268732168124</v>
      </c>
      <c r="Q96" s="34"/>
      <c r="R96" s="50"/>
      <c r="S96" s="50"/>
      <c r="T96" s="50"/>
      <c r="U96" s="50"/>
      <c r="V96" s="50"/>
      <c r="W96" s="50"/>
      <c r="X96" s="50"/>
      <c r="Y96" s="50"/>
      <c r="Z96" s="34"/>
      <c r="AA96" s="34"/>
      <c r="AB96" s="34"/>
      <c r="AC96" s="30"/>
      <c r="AD96" s="30"/>
      <c r="AE96" s="30"/>
    </row>
    <row r="97" spans="2:31" s="28" customFormat="1">
      <c r="B97" s="36"/>
      <c r="C97" s="36"/>
      <c r="D97" s="36"/>
      <c r="E97" s="28" t="s">
        <v>193</v>
      </c>
      <c r="F97" s="58"/>
      <c r="G97" s="58"/>
      <c r="H97" s="59">
        <v>155.9000000499999</v>
      </c>
      <c r="I97" s="59">
        <v>153.32343635999982</v>
      </c>
      <c r="J97" s="60">
        <v>23.605986750000014</v>
      </c>
      <c r="K97" s="60">
        <v>2.77713426</v>
      </c>
      <c r="L97" s="60">
        <v>7.9217481600000035</v>
      </c>
      <c r="M97" s="60">
        <v>23.568851540000015</v>
      </c>
      <c r="N97" s="61"/>
      <c r="O97" s="62">
        <f t="shared" si="19"/>
        <v>15.371982326733733</v>
      </c>
      <c r="P97" s="62">
        <f t="shared" si="26"/>
        <v>99.84268732168124</v>
      </c>
      <c r="Q97" s="34"/>
      <c r="R97" s="50"/>
      <c r="S97" s="50"/>
      <c r="T97" s="50"/>
      <c r="U97" s="50"/>
      <c r="V97" s="50"/>
      <c r="W97" s="50"/>
      <c r="X97" s="50"/>
      <c r="Y97" s="50"/>
      <c r="Z97" s="34"/>
      <c r="AA97" s="34"/>
      <c r="AB97" s="34"/>
      <c r="AC97" s="30"/>
      <c r="AD97" s="30"/>
      <c r="AE97" s="30"/>
    </row>
    <row r="98" spans="2:31" s="28" customFormat="1">
      <c r="B98" s="36" t="s">
        <v>194</v>
      </c>
      <c r="C98" s="36"/>
      <c r="D98" s="36"/>
      <c r="F98" s="58"/>
      <c r="G98" s="58"/>
      <c r="H98" s="64">
        <f t="shared" ref="H98:M98" si="29">H99</f>
        <v>14855.704880400008</v>
      </c>
      <c r="I98" s="64">
        <f t="shared" si="29"/>
        <v>15240.583141720024</v>
      </c>
      <c r="J98" s="57">
        <f t="shared" si="29"/>
        <v>1679.6637497300001</v>
      </c>
      <c r="K98" s="57">
        <f t="shared" si="29"/>
        <v>524.06494407000002</v>
      </c>
      <c r="L98" s="57">
        <f t="shared" si="29"/>
        <v>734.6289220000001</v>
      </c>
      <c r="M98" s="57">
        <f t="shared" si="29"/>
        <v>1677.58430337</v>
      </c>
      <c r="N98" s="54"/>
      <c r="O98" s="55">
        <f t="shared" si="19"/>
        <v>11.007349835438585</v>
      </c>
      <c r="P98" s="55">
        <f t="shared" si="26"/>
        <v>99.876198652240106</v>
      </c>
      <c r="Q98" s="33"/>
      <c r="R98" s="50"/>
      <c r="S98" s="50"/>
      <c r="T98" s="50"/>
      <c r="U98" s="50"/>
      <c r="V98" s="50"/>
      <c r="W98" s="50"/>
      <c r="X98" s="50"/>
      <c r="Y98" s="50"/>
      <c r="Z98" s="34"/>
      <c r="AA98" s="34"/>
      <c r="AB98" s="34"/>
      <c r="AC98" s="30"/>
      <c r="AD98" s="30"/>
      <c r="AE98" s="30"/>
    </row>
    <row r="99" spans="2:31" s="28" customFormat="1">
      <c r="B99" s="36"/>
      <c r="C99" s="36" t="s">
        <v>195</v>
      </c>
      <c r="D99" s="36"/>
      <c r="F99" s="58"/>
      <c r="G99" s="58"/>
      <c r="H99" s="64">
        <f t="shared" ref="H99:M99" si="30">H100+H115</f>
        <v>14855.704880400008</v>
      </c>
      <c r="I99" s="64">
        <f t="shared" si="30"/>
        <v>15240.583141720024</v>
      </c>
      <c r="J99" s="57">
        <f t="shared" si="30"/>
        <v>1679.6637497300001</v>
      </c>
      <c r="K99" s="57">
        <f t="shared" si="30"/>
        <v>524.06494407000002</v>
      </c>
      <c r="L99" s="57">
        <f t="shared" si="30"/>
        <v>734.6289220000001</v>
      </c>
      <c r="M99" s="57">
        <f t="shared" si="30"/>
        <v>1677.58430337</v>
      </c>
      <c r="N99" s="54"/>
      <c r="O99" s="55">
        <f t="shared" si="19"/>
        <v>11.007349835438585</v>
      </c>
      <c r="P99" s="55">
        <f t="shared" si="26"/>
        <v>99.876198652240106</v>
      </c>
      <c r="Q99" s="34"/>
      <c r="R99" s="50"/>
      <c r="S99" s="50"/>
      <c r="T99" s="50"/>
      <c r="U99" s="50"/>
      <c r="V99" s="50"/>
      <c r="W99" s="50"/>
      <c r="X99" s="50"/>
      <c r="Y99" s="50"/>
      <c r="Z99" s="34"/>
      <c r="AA99" s="34"/>
      <c r="AB99" s="34"/>
      <c r="AC99" s="30"/>
      <c r="AD99" s="30"/>
      <c r="AE99" s="30"/>
    </row>
    <row r="100" spans="2:31" s="28" customFormat="1">
      <c r="B100" s="56"/>
      <c r="C100" s="56"/>
      <c r="D100" s="56" t="s">
        <v>124</v>
      </c>
      <c r="E100" s="58"/>
      <c r="F100" s="58"/>
      <c r="G100" s="58"/>
      <c r="H100" s="57">
        <f t="shared" ref="H100:M100" si="31">H101+H104+H108+H113</f>
        <v>8250.6030920000012</v>
      </c>
      <c r="I100" s="57">
        <f t="shared" si="31"/>
        <v>8829.8030920000001</v>
      </c>
      <c r="J100" s="57">
        <f t="shared" si="31"/>
        <v>1277.2048755799999</v>
      </c>
      <c r="K100" s="57">
        <f t="shared" si="31"/>
        <v>441.30425000000002</v>
      </c>
      <c r="L100" s="57">
        <f t="shared" si="31"/>
        <v>538.47520000000009</v>
      </c>
      <c r="M100" s="57">
        <f t="shared" si="31"/>
        <v>1277.2048755799999</v>
      </c>
      <c r="N100" s="54"/>
      <c r="O100" s="55">
        <f t="shared" si="19"/>
        <v>14.464703938156632</v>
      </c>
      <c r="P100" s="55">
        <f t="shared" si="26"/>
        <v>100</v>
      </c>
      <c r="Q100" s="34"/>
      <c r="R100" s="50"/>
      <c r="S100" s="50"/>
      <c r="T100" s="50"/>
      <c r="U100" s="50"/>
      <c r="V100" s="50"/>
      <c r="W100" s="50"/>
      <c r="X100" s="50"/>
      <c r="Y100" s="50"/>
      <c r="Z100" s="34"/>
      <c r="AA100" s="34"/>
      <c r="AB100" s="34"/>
      <c r="AC100" s="30"/>
      <c r="AD100" s="30"/>
      <c r="AE100" s="30"/>
    </row>
    <row r="101" spans="2:31" s="28" customFormat="1">
      <c r="B101" s="36"/>
      <c r="C101" s="36"/>
      <c r="D101" s="36"/>
      <c r="E101" s="28" t="s">
        <v>38</v>
      </c>
      <c r="F101" s="58"/>
      <c r="G101" s="58"/>
      <c r="H101" s="59">
        <f t="shared" ref="H101:M101" si="32">SUM(H102:H103)</f>
        <v>1051.9775979999999</v>
      </c>
      <c r="I101" s="59">
        <f t="shared" si="32"/>
        <v>1645.2775980000001</v>
      </c>
      <c r="J101" s="60">
        <f t="shared" si="32"/>
        <v>746.49236457999996</v>
      </c>
      <c r="K101" s="60">
        <f t="shared" si="32"/>
        <v>400</v>
      </c>
      <c r="L101" s="60">
        <f t="shared" si="32"/>
        <v>430.15300000000002</v>
      </c>
      <c r="M101" s="60">
        <f t="shared" si="32"/>
        <v>746.49236457999996</v>
      </c>
      <c r="N101" s="61"/>
      <c r="O101" s="62">
        <f t="shared" si="19"/>
        <v>45.371818438872339</v>
      </c>
      <c r="P101" s="62">
        <f t="shared" si="26"/>
        <v>100</v>
      </c>
      <c r="Q101" s="34"/>
      <c r="R101" s="50"/>
      <c r="S101" s="50"/>
      <c r="T101" s="50"/>
      <c r="U101" s="50"/>
      <c r="V101" s="50"/>
      <c r="W101" s="50"/>
      <c r="X101" s="50"/>
      <c r="Y101" s="50"/>
      <c r="Z101" s="34"/>
      <c r="AA101" s="34"/>
      <c r="AB101" s="34"/>
      <c r="AC101" s="30"/>
      <c r="AD101" s="30"/>
      <c r="AE101" s="30"/>
    </row>
    <row r="102" spans="2:31" s="28" customFormat="1">
      <c r="B102" s="36"/>
      <c r="C102" s="36"/>
      <c r="D102" s="36"/>
      <c r="F102" s="58" t="s">
        <v>196</v>
      </c>
      <c r="G102" s="58"/>
      <c r="H102" s="59">
        <v>417.18780800000002</v>
      </c>
      <c r="I102" s="59">
        <v>416.48780800000003</v>
      </c>
      <c r="J102" s="60">
        <v>1.7273645800000001</v>
      </c>
      <c r="K102" s="60">
        <v>0</v>
      </c>
      <c r="L102" s="60">
        <v>0</v>
      </c>
      <c r="M102" s="60">
        <v>1.7273645800000001</v>
      </c>
      <c r="N102" s="61"/>
      <c r="O102" s="62">
        <f t="shared" si="19"/>
        <v>0.41474553319937757</v>
      </c>
      <c r="P102" s="62">
        <f t="shared" si="26"/>
        <v>100</v>
      </c>
      <c r="Q102" s="34"/>
      <c r="R102" s="50"/>
      <c r="S102" s="50"/>
      <c r="T102" s="50"/>
      <c r="U102" s="50"/>
      <c r="V102" s="50"/>
      <c r="W102" s="50"/>
      <c r="X102" s="50"/>
      <c r="Y102" s="50"/>
      <c r="Z102" s="34"/>
      <c r="AA102" s="34"/>
      <c r="AB102" s="34"/>
      <c r="AC102" s="30"/>
      <c r="AD102" s="30"/>
      <c r="AE102" s="30"/>
    </row>
    <row r="103" spans="2:31" s="28" customFormat="1">
      <c r="B103" s="36"/>
      <c r="C103" s="36"/>
      <c r="D103" s="36"/>
      <c r="F103" s="58" t="s">
        <v>197</v>
      </c>
      <c r="G103" s="58"/>
      <c r="H103" s="59">
        <v>634.78979000000004</v>
      </c>
      <c r="I103" s="59">
        <v>1228.78979</v>
      </c>
      <c r="J103" s="60">
        <v>744.76499999999999</v>
      </c>
      <c r="K103" s="60">
        <v>400</v>
      </c>
      <c r="L103" s="60">
        <v>430.15300000000002</v>
      </c>
      <c r="M103" s="60">
        <v>744.76499999999999</v>
      </c>
      <c r="N103" s="61"/>
      <c r="O103" s="62">
        <f t="shared" si="19"/>
        <v>60.60963445993476</v>
      </c>
      <c r="P103" s="62">
        <f t="shared" si="26"/>
        <v>100</v>
      </c>
      <c r="Q103" s="34"/>
      <c r="R103" s="50"/>
      <c r="S103" s="50"/>
      <c r="T103" s="50"/>
      <c r="U103" s="50"/>
      <c r="V103" s="50"/>
      <c r="W103" s="50"/>
      <c r="X103" s="50"/>
      <c r="Y103" s="50"/>
      <c r="Z103" s="34"/>
      <c r="AA103" s="34"/>
      <c r="AB103" s="34"/>
      <c r="AC103" s="30"/>
      <c r="AD103" s="30"/>
      <c r="AE103" s="30"/>
    </row>
    <row r="104" spans="2:31" s="28" customFormat="1">
      <c r="B104" s="36"/>
      <c r="C104" s="36"/>
      <c r="D104" s="36"/>
      <c r="E104" s="28" t="s">
        <v>143</v>
      </c>
      <c r="F104" s="58"/>
      <c r="G104" s="58"/>
      <c r="H104" s="59">
        <f t="shared" ref="H104:M104" si="33">SUM(H105:H107)</f>
        <v>274.18800399999998</v>
      </c>
      <c r="I104" s="59">
        <f t="shared" si="33"/>
        <v>274.18800399999998</v>
      </c>
      <c r="J104" s="60">
        <f t="shared" si="33"/>
        <v>0</v>
      </c>
      <c r="K104" s="60">
        <f t="shared" si="33"/>
        <v>0</v>
      </c>
      <c r="L104" s="60">
        <f t="shared" si="33"/>
        <v>0</v>
      </c>
      <c r="M104" s="60">
        <f t="shared" si="33"/>
        <v>0</v>
      </c>
      <c r="N104" s="61"/>
      <c r="O104" s="62">
        <f t="shared" si="19"/>
        <v>0</v>
      </c>
      <c r="P104" s="62">
        <v>0</v>
      </c>
      <c r="Q104" s="34"/>
      <c r="R104" s="50"/>
      <c r="S104" s="50"/>
      <c r="T104" s="50"/>
      <c r="U104" s="50"/>
      <c r="V104" s="50"/>
      <c r="W104" s="50"/>
      <c r="X104" s="50"/>
      <c r="Y104" s="50"/>
      <c r="Z104" s="34"/>
      <c r="AA104" s="34"/>
      <c r="AB104" s="34"/>
      <c r="AC104" s="30"/>
      <c r="AD104" s="30"/>
      <c r="AE104" s="30"/>
    </row>
    <row r="105" spans="2:31" s="28" customFormat="1">
      <c r="B105" s="36"/>
      <c r="C105" s="36"/>
      <c r="D105" s="36"/>
      <c r="F105" s="58" t="s">
        <v>198</v>
      </c>
      <c r="G105" s="58"/>
      <c r="H105" s="59">
        <v>152.85742400000001</v>
      </c>
      <c r="I105" s="59">
        <v>152.85742400000001</v>
      </c>
      <c r="J105" s="60">
        <v>0</v>
      </c>
      <c r="K105" s="60">
        <v>0</v>
      </c>
      <c r="L105" s="60">
        <v>0</v>
      </c>
      <c r="M105" s="60">
        <v>0</v>
      </c>
      <c r="N105" s="61"/>
      <c r="O105" s="62">
        <f t="shared" si="19"/>
        <v>0</v>
      </c>
      <c r="P105" s="62">
        <v>0</v>
      </c>
      <c r="Q105" s="34"/>
      <c r="R105" s="50"/>
      <c r="S105" s="50"/>
      <c r="T105" s="50"/>
      <c r="U105" s="50"/>
      <c r="V105" s="50"/>
      <c r="W105" s="50"/>
      <c r="X105" s="50"/>
      <c r="Y105" s="50"/>
      <c r="Z105" s="34"/>
      <c r="AA105" s="34"/>
      <c r="AB105" s="34"/>
      <c r="AC105" s="30"/>
      <c r="AD105" s="30"/>
      <c r="AE105" s="30"/>
    </row>
    <row r="106" spans="2:31" s="28" customFormat="1">
      <c r="B106" s="36"/>
      <c r="C106" s="36"/>
      <c r="D106" s="36"/>
      <c r="F106" s="58" t="s">
        <v>199</v>
      </c>
      <c r="G106" s="58"/>
      <c r="H106" s="59">
        <v>54.455456999999996</v>
      </c>
      <c r="I106" s="59">
        <v>54.455456999999996</v>
      </c>
      <c r="J106" s="60">
        <v>0</v>
      </c>
      <c r="K106" s="60">
        <v>0</v>
      </c>
      <c r="L106" s="60">
        <v>0</v>
      </c>
      <c r="M106" s="60">
        <v>0</v>
      </c>
      <c r="N106" s="61"/>
      <c r="O106" s="62">
        <f t="shared" si="19"/>
        <v>0</v>
      </c>
      <c r="P106" s="62">
        <v>0</v>
      </c>
      <c r="Q106" s="34"/>
      <c r="R106" s="50"/>
      <c r="S106" s="50"/>
      <c r="T106" s="50"/>
      <c r="U106" s="50"/>
      <c r="V106" s="50"/>
      <c r="W106" s="50"/>
      <c r="X106" s="50"/>
      <c r="Y106" s="50"/>
      <c r="Z106" s="34"/>
      <c r="AA106" s="34"/>
      <c r="AB106" s="34"/>
      <c r="AC106" s="30"/>
      <c r="AD106" s="30"/>
      <c r="AE106" s="30"/>
    </row>
    <row r="107" spans="2:31" s="28" customFormat="1">
      <c r="B107" s="36"/>
      <c r="C107" s="36"/>
      <c r="D107" s="36"/>
      <c r="F107" s="58" t="s">
        <v>200</v>
      </c>
      <c r="G107" s="58"/>
      <c r="H107" s="59">
        <v>66.875123000000002</v>
      </c>
      <c r="I107" s="59">
        <v>66.875123000000002</v>
      </c>
      <c r="J107" s="60">
        <v>0</v>
      </c>
      <c r="K107" s="60">
        <v>0</v>
      </c>
      <c r="L107" s="60">
        <v>0</v>
      </c>
      <c r="M107" s="60">
        <v>0</v>
      </c>
      <c r="N107" s="61"/>
      <c r="O107" s="62">
        <f t="shared" si="19"/>
        <v>0</v>
      </c>
      <c r="P107" s="62">
        <v>0</v>
      </c>
      <c r="Q107" s="34"/>
      <c r="R107" s="50"/>
      <c r="S107" s="50"/>
      <c r="T107" s="50"/>
      <c r="U107" s="50"/>
      <c r="V107" s="50"/>
      <c r="W107" s="50"/>
      <c r="X107" s="50"/>
      <c r="Y107" s="50"/>
      <c r="Z107" s="34"/>
      <c r="AA107" s="34"/>
      <c r="AB107" s="34"/>
      <c r="AC107" s="30"/>
      <c r="AD107" s="30"/>
      <c r="AE107" s="30"/>
    </row>
    <row r="108" spans="2:31" s="28" customFormat="1">
      <c r="B108" s="36"/>
      <c r="C108" s="36"/>
      <c r="D108" s="36"/>
      <c r="E108" s="28" t="s">
        <v>146</v>
      </c>
      <c r="F108" s="58"/>
      <c r="G108" s="58"/>
      <c r="H108" s="59">
        <f t="shared" ref="H108:M108" si="34">SUM(H109:H112)</f>
        <v>5163.3637420000005</v>
      </c>
      <c r="I108" s="59">
        <f t="shared" si="34"/>
        <v>5152.2637420000001</v>
      </c>
      <c r="J108" s="60">
        <f t="shared" si="34"/>
        <v>77.557894999999988</v>
      </c>
      <c r="K108" s="60">
        <f t="shared" si="34"/>
        <v>41.304249999999996</v>
      </c>
      <c r="L108" s="60">
        <f t="shared" si="34"/>
        <v>73.679249999999996</v>
      </c>
      <c r="M108" s="60">
        <f t="shared" si="34"/>
        <v>77.557894999999988</v>
      </c>
      <c r="N108" s="61"/>
      <c r="O108" s="62">
        <f t="shared" si="19"/>
        <v>1.5053168642701054</v>
      </c>
      <c r="P108" s="62">
        <f>+(M108/J108)*100</f>
        <v>100</v>
      </c>
      <c r="Q108" s="34"/>
      <c r="R108" s="50"/>
      <c r="S108" s="50"/>
      <c r="T108" s="50"/>
      <c r="U108" s="50"/>
      <c r="V108" s="50"/>
      <c r="W108" s="50"/>
      <c r="X108" s="50"/>
      <c r="Y108" s="50"/>
      <c r="Z108" s="34"/>
      <c r="AA108" s="34"/>
      <c r="AB108" s="34"/>
      <c r="AC108" s="30"/>
      <c r="AD108" s="30"/>
      <c r="AE108" s="30"/>
    </row>
    <row r="109" spans="2:31" s="28" customFormat="1">
      <c r="B109" s="36"/>
      <c r="C109" s="36"/>
      <c r="D109" s="36"/>
      <c r="F109" s="58" t="s">
        <v>201</v>
      </c>
      <c r="G109" s="58"/>
      <c r="H109" s="59">
        <v>213.80932200000001</v>
      </c>
      <c r="I109" s="59">
        <v>213.80932200000001</v>
      </c>
      <c r="J109" s="60">
        <v>0</v>
      </c>
      <c r="K109" s="60">
        <v>0</v>
      </c>
      <c r="L109" s="60">
        <v>0</v>
      </c>
      <c r="M109" s="60">
        <v>0</v>
      </c>
      <c r="N109" s="61"/>
      <c r="O109" s="62">
        <f t="shared" si="19"/>
        <v>0</v>
      </c>
      <c r="P109" s="62">
        <v>0</v>
      </c>
      <c r="Q109" s="34"/>
      <c r="R109" s="50"/>
      <c r="S109" s="50"/>
      <c r="T109" s="50"/>
      <c r="U109" s="50"/>
      <c r="V109" s="50"/>
      <c r="W109" s="50"/>
      <c r="X109" s="50"/>
      <c r="Y109" s="50"/>
      <c r="Z109" s="34"/>
      <c r="AA109" s="34"/>
      <c r="AB109" s="34"/>
      <c r="AC109" s="30"/>
      <c r="AD109" s="30"/>
      <c r="AE109" s="30"/>
    </row>
    <row r="110" spans="2:31" s="28" customFormat="1">
      <c r="B110" s="36"/>
      <c r="C110" s="36"/>
      <c r="D110" s="36"/>
      <c r="F110" s="58" t="s">
        <v>202</v>
      </c>
      <c r="G110" s="58"/>
      <c r="H110" s="59">
        <v>4021.9618540000001</v>
      </c>
      <c r="I110" s="59">
        <v>4021.9618540000001</v>
      </c>
      <c r="J110" s="60">
        <v>36.253644999999999</v>
      </c>
      <c r="K110" s="60">
        <v>0</v>
      </c>
      <c r="L110" s="60">
        <v>32.375</v>
      </c>
      <c r="M110" s="60">
        <v>36.253644999999999</v>
      </c>
      <c r="N110" s="61"/>
      <c r="O110" s="62">
        <f t="shared" si="19"/>
        <v>0.90139206476919509</v>
      </c>
      <c r="P110" s="62">
        <f t="shared" ref="P110:P132" si="35">+(M110/J110)*100</f>
        <v>100</v>
      </c>
      <c r="Q110" s="34"/>
      <c r="R110" s="50"/>
      <c r="S110" s="50"/>
      <c r="T110" s="50"/>
      <c r="U110" s="50"/>
      <c r="V110" s="50"/>
      <c r="W110" s="50"/>
      <c r="X110" s="50"/>
      <c r="Y110" s="50"/>
      <c r="Z110" s="34"/>
      <c r="AA110" s="34"/>
      <c r="AB110" s="34"/>
      <c r="AC110" s="30"/>
      <c r="AD110" s="30"/>
      <c r="AE110" s="30"/>
    </row>
    <row r="111" spans="2:31" s="28" customFormat="1">
      <c r="B111" s="36"/>
      <c r="C111" s="36"/>
      <c r="D111" s="36"/>
      <c r="F111" s="58" t="s">
        <v>203</v>
      </c>
      <c r="G111" s="58"/>
      <c r="H111" s="59">
        <v>200</v>
      </c>
      <c r="I111" s="59">
        <v>200</v>
      </c>
      <c r="J111" s="60">
        <v>31.141249999999999</v>
      </c>
      <c r="K111" s="60">
        <v>31.141249999999999</v>
      </c>
      <c r="L111" s="60">
        <v>31.141249999999999</v>
      </c>
      <c r="M111" s="60">
        <v>31.141249999999999</v>
      </c>
      <c r="N111" s="61"/>
      <c r="O111" s="62">
        <f t="shared" si="19"/>
        <v>15.570625</v>
      </c>
      <c r="P111" s="62">
        <f t="shared" si="35"/>
        <v>100</v>
      </c>
      <c r="Q111" s="34"/>
      <c r="R111" s="50"/>
      <c r="S111" s="50"/>
      <c r="T111" s="50"/>
      <c r="U111" s="50"/>
      <c r="V111" s="50"/>
      <c r="W111" s="50"/>
      <c r="X111" s="50"/>
      <c r="Y111" s="50"/>
      <c r="Z111" s="34"/>
      <c r="AA111" s="34"/>
      <c r="AB111" s="34"/>
      <c r="AC111" s="30"/>
      <c r="AD111" s="30"/>
      <c r="AE111" s="30"/>
    </row>
    <row r="112" spans="2:31" s="28" customFormat="1">
      <c r="B112" s="36"/>
      <c r="C112" s="36"/>
      <c r="D112" s="36"/>
      <c r="F112" s="58" t="s">
        <v>204</v>
      </c>
      <c r="G112" s="58"/>
      <c r="H112" s="59">
        <v>727.59256600000003</v>
      </c>
      <c r="I112" s="59">
        <v>716.49256600000001</v>
      </c>
      <c r="J112" s="60">
        <v>10.163</v>
      </c>
      <c r="K112" s="60">
        <v>10.163</v>
      </c>
      <c r="L112" s="60">
        <v>10.163</v>
      </c>
      <c r="M112" s="60">
        <v>10.163</v>
      </c>
      <c r="N112" s="61"/>
      <c r="O112" s="62">
        <f t="shared" si="19"/>
        <v>1.4184376059527741</v>
      </c>
      <c r="P112" s="62">
        <f t="shared" si="35"/>
        <v>100</v>
      </c>
      <c r="Q112" s="34"/>
      <c r="R112" s="50"/>
      <c r="S112" s="50"/>
      <c r="T112" s="50"/>
      <c r="U112" s="50"/>
      <c r="V112" s="50"/>
      <c r="W112" s="50"/>
      <c r="X112" s="50"/>
      <c r="Y112" s="50"/>
      <c r="Z112" s="34"/>
      <c r="AA112" s="34"/>
      <c r="AB112" s="34"/>
      <c r="AC112" s="30"/>
      <c r="AD112" s="30"/>
      <c r="AE112" s="30"/>
    </row>
    <row r="113" spans="2:31" s="28" customFormat="1">
      <c r="B113" s="36"/>
      <c r="C113" s="36"/>
      <c r="D113" s="36"/>
      <c r="E113" s="28" t="s">
        <v>37</v>
      </c>
      <c r="F113" s="58"/>
      <c r="G113" s="58"/>
      <c r="H113" s="59">
        <f t="shared" ref="H113:M113" si="36">H114</f>
        <v>1761.073748</v>
      </c>
      <c r="I113" s="59">
        <f t="shared" si="36"/>
        <v>1758.073748</v>
      </c>
      <c r="J113" s="60">
        <f t="shared" si="36"/>
        <v>453.15461599999992</v>
      </c>
      <c r="K113" s="60">
        <f t="shared" si="36"/>
        <v>0</v>
      </c>
      <c r="L113" s="60">
        <f t="shared" si="36"/>
        <v>34.642949999999999</v>
      </c>
      <c r="M113" s="60">
        <f t="shared" si="36"/>
        <v>453.15461599999992</v>
      </c>
      <c r="N113" s="61"/>
      <c r="O113" s="62">
        <f t="shared" si="19"/>
        <v>25.775631796761228</v>
      </c>
      <c r="P113" s="62">
        <f t="shared" si="35"/>
        <v>100</v>
      </c>
      <c r="Q113" s="34"/>
      <c r="R113" s="50"/>
      <c r="S113" s="50"/>
      <c r="T113" s="50"/>
      <c r="U113" s="50"/>
      <c r="V113" s="50"/>
      <c r="W113" s="50"/>
      <c r="X113" s="50"/>
      <c r="Y113" s="50"/>
      <c r="Z113" s="34"/>
      <c r="AA113" s="34"/>
      <c r="AB113" s="34"/>
      <c r="AC113" s="30"/>
      <c r="AD113" s="30"/>
      <c r="AE113" s="30"/>
    </row>
    <row r="114" spans="2:31" s="28" customFormat="1">
      <c r="B114" s="36"/>
      <c r="C114" s="36"/>
      <c r="D114" s="36"/>
      <c r="F114" s="58" t="s">
        <v>205</v>
      </c>
      <c r="G114" s="58"/>
      <c r="H114" s="59">
        <v>1761.073748</v>
      </c>
      <c r="I114" s="59">
        <v>1758.073748</v>
      </c>
      <c r="J114" s="60">
        <v>453.15461599999992</v>
      </c>
      <c r="K114" s="60">
        <v>0</v>
      </c>
      <c r="L114" s="60">
        <v>34.642949999999999</v>
      </c>
      <c r="M114" s="60">
        <v>453.15461599999992</v>
      </c>
      <c r="N114" s="61"/>
      <c r="O114" s="62">
        <f t="shared" si="19"/>
        <v>25.775631796761228</v>
      </c>
      <c r="P114" s="62">
        <f t="shared" si="35"/>
        <v>100</v>
      </c>
      <c r="Q114" s="34"/>
      <c r="R114" s="50"/>
      <c r="S114" s="50"/>
      <c r="T114" s="50"/>
      <c r="U114" s="50"/>
      <c r="V114" s="50"/>
      <c r="W114" s="50"/>
      <c r="X114" s="50"/>
      <c r="Y114" s="50"/>
      <c r="Z114" s="34"/>
      <c r="AA114" s="34"/>
      <c r="AB114" s="34"/>
      <c r="AC114" s="30"/>
      <c r="AD114" s="30"/>
      <c r="AE114" s="30"/>
    </row>
    <row r="115" spans="2:31" s="28" customFormat="1">
      <c r="B115" s="56"/>
      <c r="C115" s="56"/>
      <c r="D115" s="56" t="s">
        <v>206</v>
      </c>
      <c r="E115" s="58"/>
      <c r="F115" s="58"/>
      <c r="G115" s="58"/>
      <c r="H115" s="57">
        <f t="shared" ref="H115:M115" si="37">H116+H117</f>
        <v>6605.1017884000057</v>
      </c>
      <c r="I115" s="57">
        <f t="shared" si="37"/>
        <v>6410.7800497200233</v>
      </c>
      <c r="J115" s="57">
        <f t="shared" si="37"/>
        <v>402.45887415000016</v>
      </c>
      <c r="K115" s="57">
        <f t="shared" si="37"/>
        <v>82.76069407</v>
      </c>
      <c r="L115" s="57">
        <f t="shared" si="37"/>
        <v>196.15372200000002</v>
      </c>
      <c r="M115" s="57">
        <f t="shared" si="37"/>
        <v>400.37942779000008</v>
      </c>
      <c r="N115" s="54"/>
      <c r="O115" s="55">
        <f t="shared" si="19"/>
        <v>6.2454089000836301</v>
      </c>
      <c r="P115" s="55">
        <f t="shared" si="35"/>
        <v>99.483314571111919</v>
      </c>
      <c r="Q115" s="34"/>
      <c r="R115" s="50"/>
      <c r="S115" s="50"/>
      <c r="T115" s="50"/>
      <c r="U115" s="50"/>
      <c r="V115" s="50"/>
      <c r="W115" s="50"/>
      <c r="X115" s="50"/>
      <c r="Y115" s="50"/>
      <c r="Z115" s="34"/>
      <c r="AA115" s="34"/>
      <c r="AB115" s="34"/>
      <c r="AC115" s="30"/>
      <c r="AD115" s="30"/>
      <c r="AE115" s="30"/>
    </row>
    <row r="116" spans="2:31" s="28" customFormat="1">
      <c r="B116" s="36"/>
      <c r="C116" s="36"/>
      <c r="D116" s="36"/>
      <c r="E116" s="28" t="s">
        <v>207</v>
      </c>
      <c r="F116" s="58"/>
      <c r="G116" s="58"/>
      <c r="H116" s="59">
        <v>4504.9192236000054</v>
      </c>
      <c r="I116" s="59">
        <v>4303.1876909200228</v>
      </c>
      <c r="J116" s="60">
        <v>113.95460901000003</v>
      </c>
      <c r="K116" s="60">
        <v>18.542138749999999</v>
      </c>
      <c r="L116" s="60">
        <v>52.049147350000013</v>
      </c>
      <c r="M116" s="60">
        <v>113.37497039000003</v>
      </c>
      <c r="N116" s="61"/>
      <c r="O116" s="62">
        <f t="shared" si="19"/>
        <v>2.6346740726468387</v>
      </c>
      <c r="P116" s="62">
        <f t="shared" si="35"/>
        <v>99.491342539774649</v>
      </c>
      <c r="Q116" s="34"/>
      <c r="R116" s="50"/>
      <c r="S116" s="50"/>
      <c r="T116" s="50"/>
      <c r="U116" s="50"/>
      <c r="V116" s="50"/>
      <c r="W116" s="50"/>
      <c r="X116" s="50"/>
      <c r="Y116" s="50"/>
      <c r="Z116" s="34"/>
      <c r="AA116" s="34"/>
      <c r="AB116" s="34"/>
      <c r="AC116" s="30"/>
      <c r="AD116" s="30"/>
      <c r="AE116" s="30"/>
    </row>
    <row r="117" spans="2:31" s="28" customFormat="1">
      <c r="B117" s="36"/>
      <c r="C117" s="36"/>
      <c r="D117" s="36"/>
      <c r="E117" s="28" t="s">
        <v>208</v>
      </c>
      <c r="F117" s="58"/>
      <c r="G117" s="58"/>
      <c r="H117" s="59">
        <f t="shared" ref="H117:M117" si="38">SUM(H118:H121)</f>
        <v>2100.1825648000004</v>
      </c>
      <c r="I117" s="59">
        <f t="shared" si="38"/>
        <v>2107.5923588000005</v>
      </c>
      <c r="J117" s="60">
        <f t="shared" si="38"/>
        <v>288.50426514000014</v>
      </c>
      <c r="K117" s="60">
        <f t="shared" si="38"/>
        <v>64.218555319999993</v>
      </c>
      <c r="L117" s="60">
        <f t="shared" si="38"/>
        <v>144.10457465000002</v>
      </c>
      <c r="M117" s="60">
        <f t="shared" si="38"/>
        <v>287.00445740000004</v>
      </c>
      <c r="N117" s="61"/>
      <c r="O117" s="62">
        <f t="shared" si="19"/>
        <v>13.617645566119425</v>
      </c>
      <c r="P117" s="62">
        <f t="shared" si="35"/>
        <v>99.480143650814895</v>
      </c>
      <c r="Q117" s="34"/>
      <c r="R117" s="50"/>
      <c r="S117" s="50"/>
      <c r="T117" s="50"/>
      <c r="U117" s="50"/>
      <c r="V117" s="50"/>
      <c r="W117" s="50"/>
      <c r="X117" s="50"/>
      <c r="Y117" s="50"/>
      <c r="Z117" s="34"/>
      <c r="AA117" s="34"/>
      <c r="AB117" s="34"/>
      <c r="AC117" s="30"/>
      <c r="AD117" s="30"/>
      <c r="AE117" s="30"/>
    </row>
    <row r="118" spans="2:31" s="28" customFormat="1">
      <c r="B118" s="36"/>
      <c r="C118" s="36"/>
      <c r="D118" s="36"/>
      <c r="F118" s="58" t="s">
        <v>209</v>
      </c>
      <c r="G118" s="58"/>
      <c r="H118" s="59">
        <v>225.6</v>
      </c>
      <c r="I118" s="59">
        <v>225.6</v>
      </c>
      <c r="J118" s="60">
        <v>10.14660499</v>
      </c>
      <c r="K118" s="60">
        <v>0</v>
      </c>
      <c r="L118" s="60">
        <v>5.539002</v>
      </c>
      <c r="M118" s="60">
        <v>10.14660499</v>
      </c>
      <c r="N118" s="61"/>
      <c r="O118" s="62">
        <f t="shared" si="19"/>
        <v>4.4976085948581561</v>
      </c>
      <c r="P118" s="62">
        <f t="shared" si="35"/>
        <v>100</v>
      </c>
      <c r="Q118" s="34"/>
      <c r="R118" s="50"/>
      <c r="S118" s="50"/>
      <c r="T118" s="50"/>
      <c r="U118" s="50"/>
      <c r="V118" s="50"/>
      <c r="W118" s="50"/>
      <c r="X118" s="50"/>
      <c r="Y118" s="50"/>
      <c r="Z118" s="34"/>
      <c r="AA118" s="34"/>
      <c r="AB118" s="34"/>
      <c r="AC118" s="30"/>
      <c r="AD118" s="30"/>
      <c r="AE118" s="30"/>
    </row>
    <row r="119" spans="2:31" s="28" customFormat="1">
      <c r="B119" s="36"/>
      <c r="C119" s="36"/>
      <c r="D119" s="36"/>
      <c r="F119" s="58" t="s">
        <v>210</v>
      </c>
      <c r="G119" s="58"/>
      <c r="H119" s="59">
        <v>569.78587400000004</v>
      </c>
      <c r="I119" s="59">
        <v>574.28089376000025</v>
      </c>
      <c r="J119" s="60">
        <v>76.182166750000007</v>
      </c>
      <c r="K119" s="60">
        <v>0</v>
      </c>
      <c r="L119" s="60">
        <v>28.856898649999998</v>
      </c>
      <c r="M119" s="60">
        <v>75.980805029999999</v>
      </c>
      <c r="N119" s="61"/>
      <c r="O119" s="62">
        <f t="shared" si="19"/>
        <v>13.230599495053619</v>
      </c>
      <c r="P119" s="62">
        <f t="shared" si="35"/>
        <v>99.735683915816153</v>
      </c>
      <c r="Q119" s="34"/>
      <c r="R119" s="50"/>
      <c r="S119" s="50"/>
      <c r="T119" s="50"/>
      <c r="U119" s="50"/>
      <c r="V119" s="50"/>
      <c r="W119" s="50"/>
      <c r="X119" s="50"/>
      <c r="Y119" s="50"/>
      <c r="Z119" s="34"/>
      <c r="AA119" s="34"/>
      <c r="AB119" s="34"/>
      <c r="AC119" s="30"/>
      <c r="AD119" s="30"/>
      <c r="AE119" s="30"/>
    </row>
    <row r="120" spans="2:31" s="28" customFormat="1">
      <c r="B120" s="36"/>
      <c r="C120" s="36"/>
      <c r="D120" s="36"/>
      <c r="F120" s="58" t="s">
        <v>211</v>
      </c>
      <c r="G120" s="58"/>
      <c r="H120" s="59">
        <v>187.82131880000003</v>
      </c>
      <c r="I120" s="59">
        <v>187.98609304000004</v>
      </c>
      <c r="J120" s="60">
        <v>40.367820440000003</v>
      </c>
      <c r="K120" s="60">
        <v>13.282764249999996</v>
      </c>
      <c r="L120" s="60">
        <v>22.317985149999998</v>
      </c>
      <c r="M120" s="60">
        <v>40.09885495000001</v>
      </c>
      <c r="N120" s="61"/>
      <c r="O120" s="62">
        <f t="shared" si="19"/>
        <v>21.330756068996923</v>
      </c>
      <c r="P120" s="62">
        <f t="shared" si="35"/>
        <v>99.333713123303838</v>
      </c>
      <c r="Q120" s="34"/>
      <c r="R120" s="50"/>
      <c r="S120" s="50"/>
      <c r="T120" s="50"/>
      <c r="U120" s="50"/>
      <c r="V120" s="50"/>
      <c r="W120" s="50"/>
      <c r="X120" s="50"/>
      <c r="Y120" s="50"/>
      <c r="Z120" s="34"/>
      <c r="AA120" s="34"/>
      <c r="AB120" s="34"/>
      <c r="AC120" s="30"/>
      <c r="AD120" s="30"/>
      <c r="AE120" s="30"/>
    </row>
    <row r="121" spans="2:31" s="28" customFormat="1">
      <c r="B121" s="36"/>
      <c r="C121" s="36"/>
      <c r="D121" s="36"/>
      <c r="F121" s="58" t="s">
        <v>212</v>
      </c>
      <c r="G121" s="58"/>
      <c r="H121" s="59">
        <v>1116.9753720000006</v>
      </c>
      <c r="I121" s="59">
        <v>1119.7253720000001</v>
      </c>
      <c r="J121" s="60">
        <v>161.8076729600001</v>
      </c>
      <c r="K121" s="60">
        <v>50.935791069999993</v>
      </c>
      <c r="L121" s="60">
        <v>87.390688850000004</v>
      </c>
      <c r="M121" s="60">
        <v>160.77819243000002</v>
      </c>
      <c r="N121" s="61"/>
      <c r="O121" s="62">
        <f t="shared" si="19"/>
        <v>14.358716561260524</v>
      </c>
      <c r="P121" s="62">
        <f t="shared" si="35"/>
        <v>99.363762848097707</v>
      </c>
      <c r="Q121" s="34"/>
      <c r="R121" s="50"/>
      <c r="S121" s="50"/>
      <c r="T121" s="50"/>
      <c r="U121" s="50"/>
      <c r="V121" s="50"/>
      <c r="W121" s="50"/>
      <c r="X121" s="50"/>
      <c r="Y121" s="50"/>
      <c r="Z121" s="34"/>
      <c r="AA121" s="34"/>
      <c r="AB121" s="34"/>
      <c r="AC121" s="30"/>
      <c r="AD121" s="30"/>
      <c r="AE121" s="30"/>
    </row>
    <row r="122" spans="2:31" s="28" customFormat="1">
      <c r="B122" s="36" t="s">
        <v>213</v>
      </c>
      <c r="C122" s="36"/>
      <c r="D122" s="36"/>
      <c r="H122" s="57">
        <f t="shared" ref="H122:M122" si="39">H123</f>
        <v>35609.528470700003</v>
      </c>
      <c r="I122" s="57">
        <f t="shared" si="39"/>
        <v>35604.579344210004</v>
      </c>
      <c r="J122" s="57">
        <f t="shared" si="39"/>
        <v>9860.9249634600001</v>
      </c>
      <c r="K122" s="57">
        <f t="shared" si="39"/>
        <v>3477.7017109500002</v>
      </c>
      <c r="L122" s="57">
        <f t="shared" si="39"/>
        <v>8221.7374911000024</v>
      </c>
      <c r="M122" s="57">
        <f t="shared" si="39"/>
        <v>9858.9177067899982</v>
      </c>
      <c r="N122" s="54"/>
      <c r="O122" s="55">
        <f t="shared" si="19"/>
        <v>27.690027205428141</v>
      </c>
      <c r="P122" s="55">
        <f t="shared" si="35"/>
        <v>99.979644336840209</v>
      </c>
      <c r="Q122" s="33"/>
      <c r="R122" s="50"/>
      <c r="S122" s="50"/>
      <c r="T122" s="50"/>
      <c r="U122" s="50"/>
      <c r="V122" s="50"/>
      <c r="W122" s="50"/>
      <c r="X122" s="50"/>
      <c r="Y122" s="50"/>
      <c r="Z122" s="34"/>
      <c r="AA122" s="34"/>
      <c r="AB122" s="34"/>
      <c r="AC122" s="30"/>
      <c r="AD122" s="30"/>
      <c r="AE122" s="30"/>
    </row>
    <row r="123" spans="2:31" s="28" customFormat="1">
      <c r="B123" s="36"/>
      <c r="C123" s="36" t="s">
        <v>214</v>
      </c>
      <c r="D123" s="36"/>
      <c r="F123" s="58"/>
      <c r="G123" s="58"/>
      <c r="H123" s="57">
        <f t="shared" ref="H123:M123" si="40">H124+H130</f>
        <v>35609.528470700003</v>
      </c>
      <c r="I123" s="57">
        <f t="shared" si="40"/>
        <v>35604.579344210004</v>
      </c>
      <c r="J123" s="57">
        <f t="shared" si="40"/>
        <v>9860.9249634600001</v>
      </c>
      <c r="K123" s="57">
        <f t="shared" si="40"/>
        <v>3477.7017109500002</v>
      </c>
      <c r="L123" s="57">
        <f t="shared" si="40"/>
        <v>8221.7374911000024</v>
      </c>
      <c r="M123" s="57">
        <f t="shared" si="40"/>
        <v>9858.9177067899982</v>
      </c>
      <c r="N123" s="54"/>
      <c r="O123" s="55">
        <f t="shared" si="19"/>
        <v>27.690027205428141</v>
      </c>
      <c r="P123" s="55">
        <f t="shared" si="35"/>
        <v>99.979644336840209</v>
      </c>
      <c r="Q123" s="34"/>
      <c r="R123" s="50"/>
      <c r="S123" s="50"/>
      <c r="T123" s="50"/>
      <c r="U123" s="50"/>
      <c r="V123" s="50"/>
      <c r="W123" s="50"/>
      <c r="X123" s="50"/>
      <c r="Y123" s="50"/>
      <c r="Z123" s="34"/>
      <c r="AA123" s="34"/>
      <c r="AB123" s="34"/>
      <c r="AC123" s="30"/>
      <c r="AD123" s="30"/>
      <c r="AE123" s="30"/>
    </row>
    <row r="124" spans="2:31" s="28" customFormat="1">
      <c r="B124" s="56"/>
      <c r="C124" s="56"/>
      <c r="D124" s="56" t="s">
        <v>124</v>
      </c>
      <c r="E124" s="58"/>
      <c r="F124" s="58"/>
      <c r="G124" s="58"/>
      <c r="H124" s="57">
        <f t="shared" ref="H124:M124" si="41">SUM(H125:H129)</f>
        <v>5638.1735290000024</v>
      </c>
      <c r="I124" s="57">
        <f t="shared" si="41"/>
        <v>5613.1635290000031</v>
      </c>
      <c r="J124" s="57">
        <f t="shared" si="41"/>
        <v>1180.7961873200009</v>
      </c>
      <c r="K124" s="57">
        <f t="shared" si="41"/>
        <v>374.41859819999979</v>
      </c>
      <c r="L124" s="57">
        <f t="shared" si="41"/>
        <v>807.44106396000018</v>
      </c>
      <c r="M124" s="57">
        <f t="shared" si="41"/>
        <v>1178.8942949300008</v>
      </c>
      <c r="N124" s="54"/>
      <c r="O124" s="55">
        <f t="shared" si="19"/>
        <v>21.002315162195593</v>
      </c>
      <c r="P124" s="55">
        <f t="shared" si="35"/>
        <v>99.838931357466805</v>
      </c>
      <c r="Q124" s="34"/>
      <c r="R124" s="50"/>
      <c r="S124" s="50"/>
      <c r="T124" s="50"/>
      <c r="U124" s="50"/>
      <c r="V124" s="50"/>
      <c r="W124" s="50"/>
      <c r="X124" s="50"/>
      <c r="Y124" s="50"/>
      <c r="Z124" s="34"/>
      <c r="AA124" s="34"/>
      <c r="AB124" s="34"/>
      <c r="AC124" s="30"/>
      <c r="AD124" s="30"/>
      <c r="AE124" s="30"/>
    </row>
    <row r="125" spans="2:31" s="28" customFormat="1">
      <c r="B125" s="36"/>
      <c r="C125" s="36"/>
      <c r="D125" s="36"/>
      <c r="E125" s="28" t="s">
        <v>215</v>
      </c>
      <c r="F125" s="58"/>
      <c r="G125" s="58"/>
      <c r="H125" s="59">
        <v>1170.6847459999992</v>
      </c>
      <c r="I125" s="59">
        <v>1170.6847459999992</v>
      </c>
      <c r="J125" s="60">
        <v>306.12880899999999</v>
      </c>
      <c r="K125" s="60">
        <v>114.86012599999995</v>
      </c>
      <c r="L125" s="60">
        <v>214.58297199999987</v>
      </c>
      <c r="M125" s="60">
        <v>306.12880899999999</v>
      </c>
      <c r="N125" s="61"/>
      <c r="O125" s="62">
        <f t="shared" si="19"/>
        <v>26.149551366922839</v>
      </c>
      <c r="P125" s="62">
        <f t="shared" si="35"/>
        <v>100</v>
      </c>
      <c r="Q125" s="34"/>
      <c r="R125" s="50"/>
      <c r="S125" s="50"/>
      <c r="T125" s="50"/>
      <c r="U125" s="50"/>
      <c r="V125" s="50"/>
      <c r="W125" s="50"/>
      <c r="X125" s="50"/>
      <c r="Y125" s="50"/>
      <c r="Z125" s="34"/>
      <c r="AA125" s="34"/>
      <c r="AB125" s="34"/>
      <c r="AC125" s="30"/>
      <c r="AD125" s="30"/>
      <c r="AE125" s="30"/>
    </row>
    <row r="126" spans="2:31" s="28" customFormat="1">
      <c r="B126" s="36"/>
      <c r="C126" s="36"/>
      <c r="D126" s="36"/>
      <c r="E126" s="28" t="s">
        <v>216</v>
      </c>
      <c r="F126" s="58"/>
      <c r="G126" s="58"/>
      <c r="H126" s="59">
        <v>94.846803000000037</v>
      </c>
      <c r="I126" s="59">
        <v>94.846803000000037</v>
      </c>
      <c r="J126" s="60">
        <v>14.200537929999999</v>
      </c>
      <c r="K126" s="60">
        <v>4.1299287299999996</v>
      </c>
      <c r="L126" s="60">
        <v>7.8704015799999993</v>
      </c>
      <c r="M126" s="60">
        <v>12.576492449999998</v>
      </c>
      <c r="N126" s="61"/>
      <c r="O126" s="62">
        <f t="shared" si="19"/>
        <v>13.259795852054173</v>
      </c>
      <c r="P126" s="62">
        <f t="shared" si="35"/>
        <v>88.563493242259156</v>
      </c>
      <c r="Q126" s="34"/>
      <c r="R126" s="50"/>
      <c r="S126" s="50"/>
      <c r="T126" s="50"/>
      <c r="U126" s="50"/>
      <c r="V126" s="50"/>
      <c r="W126" s="50"/>
      <c r="X126" s="50"/>
      <c r="Y126" s="50"/>
      <c r="Z126" s="34"/>
      <c r="AA126" s="34"/>
      <c r="AB126" s="34"/>
      <c r="AC126" s="30"/>
      <c r="AD126" s="30"/>
      <c r="AE126" s="30"/>
    </row>
    <row r="127" spans="2:31" s="28" customFormat="1">
      <c r="B127" s="36"/>
      <c r="C127" s="36"/>
      <c r="D127" s="36"/>
      <c r="E127" s="28" t="s">
        <v>217</v>
      </c>
      <c r="F127" s="58"/>
      <c r="G127" s="58"/>
      <c r="H127" s="59">
        <v>1392.3540150000013</v>
      </c>
      <c r="I127" s="59">
        <v>1367.3440150000013</v>
      </c>
      <c r="J127" s="60">
        <v>270.13471700000002</v>
      </c>
      <c r="K127" s="60">
        <v>87.335736999999938</v>
      </c>
      <c r="L127" s="60">
        <v>176.03647399999988</v>
      </c>
      <c r="M127" s="60">
        <v>270.13471700000002</v>
      </c>
      <c r="N127" s="61"/>
      <c r="O127" s="62">
        <f t="shared" si="19"/>
        <v>19.756163338309545</v>
      </c>
      <c r="P127" s="62">
        <f t="shared" si="35"/>
        <v>100</v>
      </c>
      <c r="Q127" s="34"/>
      <c r="R127" s="50"/>
      <c r="S127" s="50"/>
      <c r="T127" s="50"/>
      <c r="U127" s="50"/>
      <c r="V127" s="50"/>
      <c r="W127" s="50"/>
      <c r="X127" s="50"/>
      <c r="Y127" s="50"/>
      <c r="Z127" s="34"/>
      <c r="AA127" s="34"/>
      <c r="AB127" s="34"/>
      <c r="AC127" s="30"/>
      <c r="AD127" s="30"/>
      <c r="AE127" s="30"/>
    </row>
    <row r="128" spans="2:31" s="28" customFormat="1">
      <c r="B128" s="36"/>
      <c r="C128" s="36"/>
      <c r="D128" s="36"/>
      <c r="E128" s="28" t="s">
        <v>218</v>
      </c>
      <c r="F128" s="58"/>
      <c r="G128" s="58"/>
      <c r="H128" s="59">
        <v>683.67289500000004</v>
      </c>
      <c r="I128" s="59">
        <v>683.67289500000004</v>
      </c>
      <c r="J128" s="60">
        <v>109.22741038999996</v>
      </c>
      <c r="K128" s="60">
        <v>13.755825469999998</v>
      </c>
      <c r="L128" s="60">
        <v>78.575711380000016</v>
      </c>
      <c r="M128" s="60">
        <v>108.94956347999995</v>
      </c>
      <c r="N128" s="61"/>
      <c r="O128" s="62">
        <f t="shared" si="19"/>
        <v>15.935919688610728</v>
      </c>
      <c r="P128" s="62">
        <f t="shared" si="35"/>
        <v>99.745625288553526</v>
      </c>
      <c r="Q128" s="34"/>
      <c r="R128" s="50"/>
      <c r="S128" s="50"/>
      <c r="T128" s="50"/>
      <c r="U128" s="50"/>
      <c r="V128" s="50"/>
      <c r="W128" s="50"/>
      <c r="X128" s="50"/>
      <c r="Y128" s="50"/>
      <c r="Z128" s="34"/>
      <c r="AA128" s="34"/>
      <c r="AB128" s="34"/>
      <c r="AC128" s="30"/>
      <c r="AD128" s="30"/>
      <c r="AE128" s="30"/>
    </row>
    <row r="129" spans="2:31" s="28" customFormat="1">
      <c r="B129" s="36"/>
      <c r="C129" s="36"/>
      <c r="D129" s="36"/>
      <c r="E129" s="28" t="s">
        <v>219</v>
      </c>
      <c r="F129" s="58"/>
      <c r="G129" s="58"/>
      <c r="H129" s="59">
        <v>2296.6150700000017</v>
      </c>
      <c r="I129" s="59">
        <v>2296.6150700000017</v>
      </c>
      <c r="J129" s="60">
        <v>481.10471300000091</v>
      </c>
      <c r="K129" s="60">
        <v>154.33698099999992</v>
      </c>
      <c r="L129" s="60">
        <v>330.37550500000043</v>
      </c>
      <c r="M129" s="60">
        <v>481.10471300000091</v>
      </c>
      <c r="N129" s="61"/>
      <c r="O129" s="62">
        <f t="shared" si="19"/>
        <v>20.948426198387722</v>
      </c>
      <c r="P129" s="62">
        <f t="shared" si="35"/>
        <v>100</v>
      </c>
      <c r="Q129" s="34"/>
      <c r="R129" s="50"/>
      <c r="S129" s="50"/>
      <c r="T129" s="50"/>
      <c r="U129" s="50"/>
      <c r="V129" s="50"/>
      <c r="W129" s="50"/>
      <c r="X129" s="50"/>
      <c r="Y129" s="50"/>
      <c r="Z129" s="34"/>
      <c r="AA129" s="34"/>
      <c r="AB129" s="34"/>
      <c r="AC129" s="30"/>
      <c r="AD129" s="30"/>
      <c r="AE129" s="30"/>
    </row>
    <row r="130" spans="2:31" s="28" customFormat="1">
      <c r="B130" s="56"/>
      <c r="C130" s="56"/>
      <c r="D130" s="56" t="s">
        <v>220</v>
      </c>
      <c r="E130" s="58"/>
      <c r="F130" s="58"/>
      <c r="G130" s="58"/>
      <c r="H130" s="57">
        <f t="shared" ref="H130:M130" si="42">SUM(H131:H132)+SUM(H134:H136)</f>
        <v>29971.354941700003</v>
      </c>
      <c r="I130" s="57">
        <f t="shared" si="42"/>
        <v>29991.415815209999</v>
      </c>
      <c r="J130" s="57">
        <f t="shared" si="42"/>
        <v>8680.1287761399999</v>
      </c>
      <c r="K130" s="57">
        <f t="shared" si="42"/>
        <v>3103.2831127500003</v>
      </c>
      <c r="L130" s="57">
        <f t="shared" si="42"/>
        <v>7414.2964271400015</v>
      </c>
      <c r="M130" s="57">
        <f t="shared" si="42"/>
        <v>8680.0234118599983</v>
      </c>
      <c r="N130" s="54"/>
      <c r="O130" s="55">
        <f t="shared" si="19"/>
        <v>28.941692734152173</v>
      </c>
      <c r="P130" s="55">
        <f t="shared" si="35"/>
        <v>99.998786143815153</v>
      </c>
      <c r="Q130" s="34"/>
      <c r="R130" s="50"/>
      <c r="S130" s="50"/>
      <c r="T130" s="50"/>
      <c r="U130" s="50"/>
      <c r="V130" s="50"/>
      <c r="W130" s="50"/>
      <c r="X130" s="50"/>
      <c r="Y130" s="50"/>
      <c r="Z130" s="34"/>
      <c r="AA130" s="34"/>
      <c r="AB130" s="34"/>
      <c r="AC130" s="30"/>
      <c r="AD130" s="30"/>
      <c r="AE130" s="30"/>
    </row>
    <row r="131" spans="2:31" s="28" customFormat="1">
      <c r="B131" s="36"/>
      <c r="C131" s="36"/>
      <c r="D131" s="36"/>
      <c r="E131" s="28" t="s">
        <v>221</v>
      </c>
      <c r="F131" s="58"/>
      <c r="G131" s="58"/>
      <c r="H131" s="59">
        <v>4635.793907850004</v>
      </c>
      <c r="I131" s="59">
        <v>4635.441337240004</v>
      </c>
      <c r="J131" s="60">
        <v>1190.5346337999999</v>
      </c>
      <c r="K131" s="60">
        <v>223.18600490999992</v>
      </c>
      <c r="L131" s="60">
        <v>685.22271463999982</v>
      </c>
      <c r="M131" s="60">
        <v>1190.5346337999999</v>
      </c>
      <c r="N131" s="61"/>
      <c r="O131" s="62">
        <f t="shared" si="19"/>
        <v>25.683307093879826</v>
      </c>
      <c r="P131" s="62">
        <f t="shared" si="35"/>
        <v>100</v>
      </c>
      <c r="Q131" s="34"/>
      <c r="R131" s="50"/>
      <c r="S131" s="50"/>
      <c r="T131" s="50"/>
      <c r="U131" s="50"/>
      <c r="V131" s="50"/>
      <c r="W131" s="50"/>
      <c r="X131" s="50"/>
      <c r="Y131" s="50"/>
      <c r="Z131" s="34"/>
      <c r="AA131" s="34"/>
      <c r="AB131" s="34"/>
      <c r="AC131" s="30"/>
      <c r="AD131" s="30"/>
      <c r="AE131" s="30"/>
    </row>
    <row r="132" spans="2:31" s="28" customFormat="1">
      <c r="B132" s="36"/>
      <c r="C132" s="36"/>
      <c r="D132" s="36"/>
      <c r="E132" s="28" t="s">
        <v>222</v>
      </c>
      <c r="F132" s="58"/>
      <c r="G132" s="58"/>
      <c r="H132" s="59">
        <v>7363.0000003499999</v>
      </c>
      <c r="I132" s="59">
        <v>7428.3498447800002</v>
      </c>
      <c r="J132" s="60">
        <v>2021.4635166700004</v>
      </c>
      <c r="K132" s="60">
        <v>973.46954825000012</v>
      </c>
      <c r="L132" s="60">
        <v>1715.7430250200002</v>
      </c>
      <c r="M132" s="60">
        <v>2021.3581523900002</v>
      </c>
      <c r="N132" s="61"/>
      <c r="O132" s="62">
        <f t="shared" si="19"/>
        <v>27.21140219062832</v>
      </c>
      <c r="P132" s="62">
        <f t="shared" si="35"/>
        <v>99.994787722898209</v>
      </c>
      <c r="Q132" s="34"/>
      <c r="R132" s="50"/>
      <c r="S132" s="50"/>
      <c r="T132" s="50"/>
      <c r="U132" s="50"/>
      <c r="V132" s="50"/>
      <c r="W132" s="50"/>
      <c r="X132" s="50"/>
      <c r="Y132" s="50"/>
      <c r="Z132" s="34"/>
      <c r="AA132" s="34"/>
      <c r="AB132" s="34"/>
      <c r="AC132" s="30"/>
      <c r="AD132" s="30"/>
      <c r="AE132" s="30"/>
    </row>
    <row r="133" spans="2:31" s="28" customFormat="1">
      <c r="B133" s="36"/>
      <c r="C133" s="36"/>
      <c r="D133" s="36"/>
      <c r="E133" s="68"/>
      <c r="F133" s="68" t="s">
        <v>223</v>
      </c>
      <c r="G133" s="58"/>
      <c r="H133" s="59">
        <v>100</v>
      </c>
      <c r="I133" s="59">
        <v>100</v>
      </c>
      <c r="J133" s="60">
        <v>0</v>
      </c>
      <c r="K133" s="60">
        <v>0</v>
      </c>
      <c r="L133" s="60">
        <v>0</v>
      </c>
      <c r="M133" s="60">
        <v>0</v>
      </c>
      <c r="N133" s="61"/>
      <c r="O133" s="62">
        <f t="shared" si="19"/>
        <v>0</v>
      </c>
      <c r="P133" s="62">
        <v>0</v>
      </c>
      <c r="Q133" s="34"/>
      <c r="R133" s="50"/>
      <c r="S133" s="50"/>
      <c r="T133" s="50"/>
      <c r="U133" s="50"/>
      <c r="V133" s="50"/>
      <c r="W133" s="50"/>
      <c r="X133" s="50"/>
      <c r="Y133" s="50"/>
      <c r="Z133" s="34"/>
      <c r="AA133" s="34"/>
      <c r="AB133" s="34"/>
      <c r="AC133" s="30"/>
      <c r="AD133" s="30"/>
      <c r="AE133" s="30"/>
    </row>
    <row r="134" spans="2:31" s="28" customFormat="1">
      <c r="B134" s="36"/>
      <c r="C134" s="36"/>
      <c r="D134" s="36"/>
      <c r="E134" s="28" t="s">
        <v>224</v>
      </c>
      <c r="F134" s="58"/>
      <c r="G134" s="58"/>
      <c r="H134" s="59">
        <v>16724.4886185</v>
      </c>
      <c r="I134" s="59">
        <v>16724.4886185</v>
      </c>
      <c r="J134" s="60">
        <v>5266.7896147699994</v>
      </c>
      <c r="K134" s="60">
        <v>1857.50477159</v>
      </c>
      <c r="L134" s="60">
        <v>4879.1037380800008</v>
      </c>
      <c r="M134" s="60">
        <v>5266.7896147699994</v>
      </c>
      <c r="N134" s="61"/>
      <c r="O134" s="62">
        <f t="shared" si="19"/>
        <v>31.491483745243336</v>
      </c>
      <c r="P134" s="62">
        <f>+(M134/J134)*100</f>
        <v>100</v>
      </c>
      <c r="Q134" s="34"/>
      <c r="R134" s="50"/>
      <c r="S134" s="50"/>
      <c r="T134" s="50"/>
      <c r="U134" s="50"/>
      <c r="V134" s="50"/>
      <c r="W134" s="50"/>
      <c r="X134" s="50"/>
      <c r="Y134" s="50"/>
      <c r="Z134" s="34"/>
      <c r="AA134" s="34"/>
      <c r="AB134" s="34"/>
      <c r="AC134" s="30"/>
      <c r="AD134" s="30"/>
      <c r="AE134" s="30"/>
    </row>
    <row r="135" spans="2:31" s="28" customFormat="1">
      <c r="B135" s="36"/>
      <c r="C135" s="36"/>
      <c r="D135" s="36"/>
      <c r="E135" s="28" t="s">
        <v>225</v>
      </c>
      <c r="F135" s="58"/>
      <c r="G135" s="58"/>
      <c r="H135" s="59">
        <v>400</v>
      </c>
      <c r="I135" s="59">
        <v>370.66237968999997</v>
      </c>
      <c r="J135" s="60">
        <v>0</v>
      </c>
      <c r="K135" s="60">
        <v>0</v>
      </c>
      <c r="L135" s="60">
        <v>0</v>
      </c>
      <c r="M135" s="60">
        <v>0</v>
      </c>
      <c r="N135" s="61"/>
      <c r="O135" s="62">
        <f t="shared" ref="O135:O198" si="43">(M135/I135)*100</f>
        <v>0</v>
      </c>
      <c r="P135" s="62">
        <v>0</v>
      </c>
      <c r="Q135" s="34"/>
      <c r="R135" s="50"/>
      <c r="S135" s="50"/>
      <c r="T135" s="50"/>
      <c r="U135" s="50"/>
      <c r="V135" s="50"/>
      <c r="W135" s="50"/>
      <c r="X135" s="50"/>
      <c r="Y135" s="50"/>
      <c r="Z135" s="34"/>
      <c r="AA135" s="34"/>
      <c r="AB135" s="34"/>
      <c r="AC135" s="30"/>
      <c r="AD135" s="30"/>
      <c r="AE135" s="30"/>
    </row>
    <row r="136" spans="2:31" s="28" customFormat="1">
      <c r="B136" s="36"/>
      <c r="C136" s="36"/>
      <c r="D136" s="36"/>
      <c r="E136" s="28" t="s">
        <v>226</v>
      </c>
      <c r="F136" s="58"/>
      <c r="G136" s="58"/>
      <c r="H136" s="59">
        <v>848.07241500000009</v>
      </c>
      <c r="I136" s="59">
        <v>832.47363500000017</v>
      </c>
      <c r="J136" s="60">
        <v>201.34101089999999</v>
      </c>
      <c r="K136" s="60">
        <v>49.122788000000014</v>
      </c>
      <c r="L136" s="60">
        <v>134.22694940000002</v>
      </c>
      <c r="M136" s="60">
        <v>201.34101089999999</v>
      </c>
      <c r="N136" s="61"/>
      <c r="O136" s="62">
        <f t="shared" si="43"/>
        <v>24.185872373003132</v>
      </c>
      <c r="P136" s="62">
        <f>+(M136/J136)*100</f>
        <v>100</v>
      </c>
      <c r="Q136" s="34"/>
      <c r="R136" s="50"/>
      <c r="S136" s="50"/>
      <c r="T136" s="50"/>
      <c r="U136" s="50"/>
      <c r="V136" s="50"/>
      <c r="W136" s="50"/>
      <c r="X136" s="50"/>
      <c r="Y136" s="50"/>
      <c r="Z136" s="34"/>
      <c r="AA136" s="34"/>
      <c r="AB136" s="34"/>
      <c r="AC136" s="30"/>
      <c r="AD136" s="30"/>
      <c r="AE136" s="30"/>
    </row>
    <row r="137" spans="2:31" s="28" customFormat="1">
      <c r="B137" s="56" t="s">
        <v>227</v>
      </c>
      <c r="C137" s="56"/>
      <c r="D137" s="56"/>
      <c r="E137" s="58"/>
      <c r="F137" s="58"/>
      <c r="G137" s="58"/>
      <c r="H137" s="57">
        <f t="shared" ref="H137:M137" si="44">H138</f>
        <v>1125.6000003900003</v>
      </c>
      <c r="I137" s="57">
        <f t="shared" si="44"/>
        <v>1087.3844057900001</v>
      </c>
      <c r="J137" s="57">
        <f t="shared" si="44"/>
        <v>27.639268179999998</v>
      </c>
      <c r="K137" s="57">
        <f t="shared" si="44"/>
        <v>3.9533281200000001</v>
      </c>
      <c r="L137" s="57">
        <f t="shared" si="44"/>
        <v>15.444178290000002</v>
      </c>
      <c r="M137" s="57">
        <f t="shared" si="44"/>
        <v>27.623380420000004</v>
      </c>
      <c r="N137" s="54"/>
      <c r="O137" s="55">
        <f t="shared" si="43"/>
        <v>2.5403509810250799</v>
      </c>
      <c r="P137" s="55">
        <f>+(M137/J137)*100</f>
        <v>99.942517436074922</v>
      </c>
      <c r="Q137" s="33"/>
      <c r="R137" s="50"/>
      <c r="S137" s="50"/>
      <c r="T137" s="50"/>
      <c r="U137" s="50"/>
      <c r="V137" s="50"/>
      <c r="W137" s="50"/>
      <c r="X137" s="50"/>
      <c r="Y137" s="50"/>
      <c r="Z137" s="34"/>
      <c r="AA137" s="34"/>
      <c r="AB137" s="34"/>
      <c r="AC137" s="30"/>
      <c r="AD137" s="30"/>
      <c r="AE137" s="30"/>
    </row>
    <row r="138" spans="2:31" s="28" customFormat="1">
      <c r="B138" s="36"/>
      <c r="C138" s="36" t="s">
        <v>228</v>
      </c>
      <c r="D138" s="36"/>
      <c r="F138" s="58"/>
      <c r="G138" s="58"/>
      <c r="H138" s="64">
        <f t="shared" ref="H138:M138" si="45">H139+H141</f>
        <v>1125.6000003900003</v>
      </c>
      <c r="I138" s="64">
        <f t="shared" si="45"/>
        <v>1087.3844057900001</v>
      </c>
      <c r="J138" s="57">
        <f t="shared" si="45"/>
        <v>27.639268179999998</v>
      </c>
      <c r="K138" s="57">
        <f t="shared" si="45"/>
        <v>3.9533281200000001</v>
      </c>
      <c r="L138" s="57">
        <f t="shared" si="45"/>
        <v>15.444178290000002</v>
      </c>
      <c r="M138" s="57">
        <f t="shared" si="45"/>
        <v>27.623380420000004</v>
      </c>
      <c r="N138" s="54"/>
      <c r="O138" s="55">
        <f t="shared" si="43"/>
        <v>2.5403509810250799</v>
      </c>
      <c r="P138" s="55">
        <f>+(M138/J138)*100</f>
        <v>99.942517436074922</v>
      </c>
      <c r="Q138" s="34"/>
      <c r="R138" s="50"/>
      <c r="S138" s="50"/>
      <c r="T138" s="50"/>
      <c r="U138" s="50"/>
      <c r="V138" s="50"/>
      <c r="W138" s="50"/>
      <c r="X138" s="50"/>
      <c r="Y138" s="50"/>
      <c r="Z138" s="34"/>
      <c r="AA138" s="34"/>
      <c r="AB138" s="34"/>
      <c r="AC138" s="30"/>
      <c r="AD138" s="30"/>
      <c r="AE138" s="30"/>
    </row>
    <row r="139" spans="2:31" s="28" customFormat="1">
      <c r="B139" s="56"/>
      <c r="C139" s="56"/>
      <c r="D139" s="56" t="s">
        <v>131</v>
      </c>
      <c r="E139" s="58"/>
      <c r="F139" s="58"/>
      <c r="G139" s="58"/>
      <c r="H139" s="57">
        <f t="shared" ref="H139:M139" si="46">H140</f>
        <v>985.60000039000022</v>
      </c>
      <c r="I139" s="57">
        <f t="shared" si="46"/>
        <v>995.22387903000015</v>
      </c>
      <c r="J139" s="57">
        <f t="shared" si="46"/>
        <v>27.639268179999998</v>
      </c>
      <c r="K139" s="57">
        <f t="shared" si="46"/>
        <v>3.9533281200000001</v>
      </c>
      <c r="L139" s="57">
        <f t="shared" si="46"/>
        <v>15.444178290000002</v>
      </c>
      <c r="M139" s="57">
        <f t="shared" si="46"/>
        <v>27.623380420000004</v>
      </c>
      <c r="N139" s="54"/>
      <c r="O139" s="55">
        <f t="shared" si="43"/>
        <v>2.7755946176576134</v>
      </c>
      <c r="P139" s="55">
        <f>+(M139/J139)*100</f>
        <v>99.942517436074922</v>
      </c>
      <c r="Q139" s="34"/>
      <c r="R139" s="50"/>
      <c r="S139" s="50"/>
      <c r="T139" s="50"/>
      <c r="U139" s="50"/>
      <c r="V139" s="50"/>
      <c r="W139" s="50"/>
      <c r="X139" s="50"/>
      <c r="Y139" s="50"/>
      <c r="Z139" s="34"/>
      <c r="AA139" s="34"/>
      <c r="AB139" s="34"/>
      <c r="AC139" s="30"/>
      <c r="AD139" s="30"/>
      <c r="AE139" s="30"/>
    </row>
    <row r="140" spans="2:31" s="28" customFormat="1">
      <c r="B140" s="36"/>
      <c r="C140" s="36"/>
      <c r="D140" s="36"/>
      <c r="E140" s="28" t="s">
        <v>229</v>
      </c>
      <c r="F140" s="58"/>
      <c r="G140" s="58"/>
      <c r="H140" s="59">
        <v>985.60000039000022</v>
      </c>
      <c r="I140" s="59">
        <v>995.22387903000015</v>
      </c>
      <c r="J140" s="60">
        <v>27.639268179999998</v>
      </c>
      <c r="K140" s="60">
        <v>3.9533281200000001</v>
      </c>
      <c r="L140" s="60">
        <v>15.444178290000002</v>
      </c>
      <c r="M140" s="60">
        <v>27.623380420000004</v>
      </c>
      <c r="N140" s="61"/>
      <c r="O140" s="62">
        <f t="shared" si="43"/>
        <v>2.7755946176576134</v>
      </c>
      <c r="P140" s="62">
        <f>+(M140/J140)*100</f>
        <v>99.942517436074922</v>
      </c>
      <c r="Q140" s="34"/>
      <c r="R140" s="50"/>
      <c r="S140" s="50"/>
      <c r="T140" s="50"/>
      <c r="U140" s="50"/>
      <c r="V140" s="50"/>
      <c r="W140" s="50"/>
      <c r="X140" s="50"/>
      <c r="Y140" s="50"/>
      <c r="Z140" s="34"/>
      <c r="AA140" s="34"/>
      <c r="AB140" s="34"/>
      <c r="AC140" s="30"/>
      <c r="AD140" s="30"/>
      <c r="AE140" s="30"/>
    </row>
    <row r="141" spans="2:31" s="28" customFormat="1">
      <c r="B141" s="56"/>
      <c r="C141" s="56"/>
      <c r="D141" s="56" t="s">
        <v>230</v>
      </c>
      <c r="E141" s="58"/>
      <c r="F141" s="58"/>
      <c r="G141" s="58"/>
      <c r="H141" s="57">
        <f t="shared" ref="H141:M141" si="47">H142</f>
        <v>140</v>
      </c>
      <c r="I141" s="57">
        <f t="shared" si="47"/>
        <v>92.16052676000001</v>
      </c>
      <c r="J141" s="57">
        <f t="shared" si="47"/>
        <v>0</v>
      </c>
      <c r="K141" s="57">
        <f t="shared" si="47"/>
        <v>0</v>
      </c>
      <c r="L141" s="57">
        <f t="shared" si="47"/>
        <v>0</v>
      </c>
      <c r="M141" s="57">
        <f t="shared" si="47"/>
        <v>0</v>
      </c>
      <c r="N141" s="54"/>
      <c r="O141" s="55">
        <f t="shared" si="43"/>
        <v>0</v>
      </c>
      <c r="P141" s="55">
        <v>0</v>
      </c>
      <c r="Q141" s="34"/>
      <c r="R141" s="50"/>
      <c r="S141" s="50"/>
      <c r="T141" s="50"/>
      <c r="U141" s="50"/>
      <c r="V141" s="50"/>
      <c r="W141" s="50"/>
      <c r="X141" s="50"/>
      <c r="Y141" s="50"/>
      <c r="Z141" s="34"/>
      <c r="AA141" s="34"/>
      <c r="AB141" s="34"/>
      <c r="AC141" s="30"/>
      <c r="AD141" s="30"/>
      <c r="AE141" s="30"/>
    </row>
    <row r="142" spans="2:31" s="28" customFormat="1">
      <c r="B142" s="36"/>
      <c r="C142" s="36"/>
      <c r="D142" s="36"/>
      <c r="E142" s="28" t="s">
        <v>231</v>
      </c>
      <c r="F142" s="58"/>
      <c r="G142" s="58"/>
      <c r="H142" s="59">
        <v>140</v>
      </c>
      <c r="I142" s="59">
        <v>92.16052676000001</v>
      </c>
      <c r="J142" s="60">
        <v>0</v>
      </c>
      <c r="K142" s="60">
        <v>0</v>
      </c>
      <c r="L142" s="60">
        <v>0</v>
      </c>
      <c r="M142" s="60">
        <v>0</v>
      </c>
      <c r="N142" s="61"/>
      <c r="O142" s="62">
        <f t="shared" si="43"/>
        <v>0</v>
      </c>
      <c r="P142" s="62">
        <v>0</v>
      </c>
      <c r="Q142" s="34"/>
      <c r="R142" s="50"/>
      <c r="S142" s="50"/>
      <c r="T142" s="50"/>
      <c r="U142" s="50"/>
      <c r="V142" s="50"/>
      <c r="W142" s="50"/>
      <c r="X142" s="50"/>
      <c r="Y142" s="50"/>
      <c r="Z142" s="34"/>
      <c r="AA142" s="34"/>
      <c r="AB142" s="34"/>
      <c r="AC142" s="30"/>
      <c r="AD142" s="30"/>
      <c r="AE142" s="30"/>
    </row>
    <row r="143" spans="2:31" s="28" customFormat="1">
      <c r="B143" s="56" t="s">
        <v>232</v>
      </c>
      <c r="C143" s="56"/>
      <c r="D143" s="56"/>
      <c r="E143" s="58"/>
      <c r="F143" s="58"/>
      <c r="G143" s="58"/>
      <c r="H143" s="64">
        <f t="shared" ref="H143:M143" si="48">H144+H158</f>
        <v>92612.41001431999</v>
      </c>
      <c r="I143" s="64">
        <f t="shared" si="48"/>
        <v>92008.665929339972</v>
      </c>
      <c r="J143" s="57">
        <f t="shared" si="48"/>
        <v>16177.047921620011</v>
      </c>
      <c r="K143" s="57">
        <f t="shared" si="48"/>
        <v>5429.4257512199993</v>
      </c>
      <c r="L143" s="57">
        <f t="shared" si="48"/>
        <v>11343.752866960007</v>
      </c>
      <c r="M143" s="57">
        <f t="shared" si="48"/>
        <v>16089.102982780008</v>
      </c>
      <c r="N143" s="54"/>
      <c r="O143" s="55">
        <f t="shared" si="43"/>
        <v>17.486508276444287</v>
      </c>
      <c r="P143" s="55">
        <f t="shared" ref="P143:P155" si="49">+(M143/J143)*100</f>
        <v>99.456359780436415</v>
      </c>
      <c r="Q143" s="33"/>
      <c r="R143" s="50"/>
      <c r="S143" s="50"/>
      <c r="T143" s="50"/>
      <c r="U143" s="50"/>
      <c r="V143" s="50"/>
      <c r="W143" s="50"/>
      <c r="X143" s="50"/>
      <c r="Y143" s="50"/>
      <c r="Z143" s="34"/>
      <c r="AA143" s="34"/>
      <c r="AB143" s="34"/>
      <c r="AC143" s="30"/>
      <c r="AD143" s="30"/>
      <c r="AE143" s="30"/>
    </row>
    <row r="144" spans="2:31" s="28" customFormat="1">
      <c r="B144" s="36"/>
      <c r="C144" s="36" t="s">
        <v>233</v>
      </c>
      <c r="D144" s="36"/>
      <c r="F144" s="58"/>
      <c r="G144" s="58"/>
      <c r="H144" s="64">
        <f t="shared" ref="H144:M144" si="50">H145+H148+H154+H156</f>
        <v>58886.268765279994</v>
      </c>
      <c r="I144" s="64">
        <f t="shared" si="50"/>
        <v>58613.278793829944</v>
      </c>
      <c r="J144" s="57">
        <f t="shared" si="50"/>
        <v>9934.3314484699986</v>
      </c>
      <c r="K144" s="57">
        <f t="shared" si="50"/>
        <v>4454.4144317199998</v>
      </c>
      <c r="L144" s="57">
        <f t="shared" si="50"/>
        <v>6658.0966135900007</v>
      </c>
      <c r="M144" s="57">
        <f t="shared" si="50"/>
        <v>9889.7030477999997</v>
      </c>
      <c r="N144" s="54"/>
      <c r="O144" s="55">
        <f t="shared" si="43"/>
        <v>16.8728029745387</v>
      </c>
      <c r="P144" s="55">
        <f t="shared" si="49"/>
        <v>99.550765938286943</v>
      </c>
      <c r="Q144" s="34"/>
      <c r="R144" s="50"/>
      <c r="S144" s="50"/>
      <c r="T144" s="50"/>
      <c r="U144" s="50"/>
      <c r="V144" s="50"/>
      <c r="W144" s="50"/>
      <c r="X144" s="50"/>
      <c r="Y144" s="50"/>
      <c r="Z144" s="34"/>
      <c r="AA144" s="34"/>
      <c r="AB144" s="34"/>
      <c r="AC144" s="30"/>
      <c r="AD144" s="30"/>
      <c r="AE144" s="30"/>
    </row>
    <row r="145" spans="2:31" s="28" customFormat="1">
      <c r="B145" s="56"/>
      <c r="C145" s="56"/>
      <c r="D145" s="56" t="s">
        <v>128</v>
      </c>
      <c r="E145" s="58"/>
      <c r="F145" s="58"/>
      <c r="G145" s="58"/>
      <c r="H145" s="57">
        <f t="shared" ref="H145:M146" si="51">H146</f>
        <v>3038.7143025500004</v>
      </c>
      <c r="I145" s="57">
        <f t="shared" si="51"/>
        <v>3037.7494884599996</v>
      </c>
      <c r="J145" s="57">
        <f t="shared" si="51"/>
        <v>1061.9422732600001</v>
      </c>
      <c r="K145" s="57">
        <f t="shared" si="51"/>
        <v>387.86777322</v>
      </c>
      <c r="L145" s="57">
        <f t="shared" si="51"/>
        <v>679.43771058000004</v>
      </c>
      <c r="M145" s="57">
        <f t="shared" si="51"/>
        <v>1060.8288969299999</v>
      </c>
      <c r="N145" s="54"/>
      <c r="O145" s="55">
        <f t="shared" si="43"/>
        <v>34.921539809650064</v>
      </c>
      <c r="P145" s="55">
        <f t="shared" si="49"/>
        <v>99.895156605209607</v>
      </c>
      <c r="Q145" s="34"/>
      <c r="R145" s="50"/>
      <c r="S145" s="50"/>
      <c r="T145" s="50"/>
      <c r="U145" s="50"/>
      <c r="V145" s="50"/>
      <c r="W145" s="50"/>
      <c r="X145" s="50"/>
      <c r="Y145" s="50"/>
      <c r="Z145" s="34"/>
      <c r="AA145" s="34"/>
      <c r="AB145" s="34"/>
      <c r="AC145" s="30"/>
      <c r="AD145" s="30"/>
      <c r="AE145" s="30"/>
    </row>
    <row r="146" spans="2:31" s="28" customFormat="1">
      <c r="B146" s="36"/>
      <c r="C146" s="36"/>
      <c r="D146" s="36"/>
      <c r="E146" s="28" t="s">
        <v>234</v>
      </c>
      <c r="F146" s="58"/>
      <c r="G146" s="58"/>
      <c r="H146" s="59">
        <f t="shared" si="51"/>
        <v>3038.7143025500004</v>
      </c>
      <c r="I146" s="59">
        <f t="shared" si="51"/>
        <v>3037.7494884599996</v>
      </c>
      <c r="J146" s="60">
        <f t="shared" si="51"/>
        <v>1061.9422732600001</v>
      </c>
      <c r="K146" s="60">
        <f t="shared" si="51"/>
        <v>387.86777322</v>
      </c>
      <c r="L146" s="60">
        <f t="shared" si="51"/>
        <v>679.43771058000004</v>
      </c>
      <c r="M146" s="60">
        <f t="shared" si="51"/>
        <v>1060.8288969299999</v>
      </c>
      <c r="N146" s="61"/>
      <c r="O146" s="62">
        <f t="shared" si="43"/>
        <v>34.921539809650064</v>
      </c>
      <c r="P146" s="62">
        <f t="shared" si="49"/>
        <v>99.895156605209607</v>
      </c>
      <c r="Q146" s="34"/>
      <c r="R146" s="50"/>
      <c r="S146" s="50"/>
      <c r="T146" s="50"/>
      <c r="U146" s="50"/>
      <c r="V146" s="50"/>
      <c r="W146" s="50"/>
      <c r="X146" s="50"/>
      <c r="Y146" s="50"/>
      <c r="Z146" s="34"/>
      <c r="AA146" s="34"/>
      <c r="AB146" s="34"/>
      <c r="AC146" s="30"/>
      <c r="AD146" s="30"/>
      <c r="AE146" s="30"/>
    </row>
    <row r="147" spans="2:31" s="28" customFormat="1">
      <c r="B147" s="36"/>
      <c r="C147" s="36"/>
      <c r="D147" s="36"/>
      <c r="F147" s="58" t="s">
        <v>235</v>
      </c>
      <c r="G147" s="58"/>
      <c r="H147" s="59">
        <v>3038.7143025500004</v>
      </c>
      <c r="I147" s="59">
        <v>3037.7494884599996</v>
      </c>
      <c r="J147" s="60">
        <v>1061.9422732600001</v>
      </c>
      <c r="K147" s="60">
        <v>387.86777322</v>
      </c>
      <c r="L147" s="60">
        <v>679.43771058000004</v>
      </c>
      <c r="M147" s="60">
        <v>1060.8288969299999</v>
      </c>
      <c r="N147" s="61"/>
      <c r="O147" s="62">
        <f t="shared" si="43"/>
        <v>34.921539809650064</v>
      </c>
      <c r="P147" s="62">
        <f t="shared" si="49"/>
        <v>99.895156605209607</v>
      </c>
      <c r="Q147" s="34"/>
      <c r="R147" s="50"/>
      <c r="S147" s="50"/>
      <c r="T147" s="50"/>
      <c r="U147" s="50"/>
      <c r="V147" s="50"/>
      <c r="W147" s="50"/>
      <c r="X147" s="50"/>
      <c r="Y147" s="50"/>
      <c r="Z147" s="34"/>
      <c r="AA147" s="34"/>
      <c r="AB147" s="34"/>
      <c r="AC147" s="30"/>
      <c r="AD147" s="30"/>
      <c r="AE147" s="30"/>
    </row>
    <row r="148" spans="2:31" s="28" customFormat="1">
      <c r="B148" s="56"/>
      <c r="C148" s="56"/>
      <c r="D148" s="56" t="s">
        <v>131</v>
      </c>
      <c r="E148" s="58"/>
      <c r="F148" s="58"/>
      <c r="G148" s="58"/>
      <c r="H148" s="57">
        <f t="shared" ref="H148:M148" si="52">H149</f>
        <v>44343.720038729996</v>
      </c>
      <c r="I148" s="57">
        <f t="shared" si="52"/>
        <v>44071.694881369942</v>
      </c>
      <c r="J148" s="57">
        <f t="shared" si="52"/>
        <v>8287.8325332100012</v>
      </c>
      <c r="K148" s="57">
        <f t="shared" si="52"/>
        <v>3926.1050349299999</v>
      </c>
      <c r="L148" s="57">
        <f t="shared" si="52"/>
        <v>5625.4041554600008</v>
      </c>
      <c r="M148" s="57">
        <f t="shared" si="52"/>
        <v>8244.3175089200031</v>
      </c>
      <c r="N148" s="54"/>
      <c r="O148" s="55">
        <f t="shared" si="43"/>
        <v>18.706604161949432</v>
      </c>
      <c r="P148" s="55">
        <f t="shared" si="49"/>
        <v>99.474952900946903</v>
      </c>
      <c r="Q148" s="34"/>
      <c r="R148" s="50"/>
      <c r="S148" s="50"/>
      <c r="T148" s="50"/>
      <c r="U148" s="50"/>
      <c r="V148" s="50"/>
      <c r="W148" s="50"/>
      <c r="X148" s="50"/>
      <c r="Y148" s="50"/>
      <c r="Z148" s="34"/>
      <c r="AA148" s="34"/>
      <c r="AB148" s="34"/>
      <c r="AC148" s="30"/>
      <c r="AD148" s="30"/>
      <c r="AE148" s="30"/>
    </row>
    <row r="149" spans="2:31" s="28" customFormat="1">
      <c r="B149" s="36"/>
      <c r="C149" s="36"/>
      <c r="D149" s="36"/>
      <c r="E149" s="28" t="s">
        <v>234</v>
      </c>
      <c r="F149" s="58"/>
      <c r="G149" s="58"/>
      <c r="H149" s="59">
        <f t="shared" ref="H149:M149" si="53">H150+H151+H152+H153</f>
        <v>44343.720038729996</v>
      </c>
      <c r="I149" s="59">
        <f t="shared" si="53"/>
        <v>44071.694881369942</v>
      </c>
      <c r="J149" s="60">
        <f t="shared" si="53"/>
        <v>8287.8325332100012</v>
      </c>
      <c r="K149" s="60">
        <f t="shared" si="53"/>
        <v>3926.1050349299999</v>
      </c>
      <c r="L149" s="60">
        <f t="shared" si="53"/>
        <v>5625.4041554600008</v>
      </c>
      <c r="M149" s="60">
        <f t="shared" si="53"/>
        <v>8244.3175089200031</v>
      </c>
      <c r="N149" s="61"/>
      <c r="O149" s="62">
        <f t="shared" si="43"/>
        <v>18.706604161949432</v>
      </c>
      <c r="P149" s="62">
        <f t="shared" si="49"/>
        <v>99.474952900946903</v>
      </c>
      <c r="Q149" s="34"/>
      <c r="R149" s="50"/>
      <c r="S149" s="50"/>
      <c r="T149" s="50"/>
      <c r="U149" s="50"/>
      <c r="V149" s="50"/>
      <c r="W149" s="50"/>
      <c r="X149" s="50"/>
      <c r="Y149" s="50"/>
      <c r="Z149" s="34"/>
      <c r="AA149" s="34"/>
      <c r="AB149" s="34"/>
      <c r="AC149" s="30"/>
      <c r="AD149" s="30"/>
      <c r="AE149" s="30"/>
    </row>
    <row r="150" spans="2:31" s="28" customFormat="1">
      <c r="B150" s="36"/>
      <c r="C150" s="36"/>
      <c r="D150" s="36"/>
      <c r="F150" s="58" t="s">
        <v>236</v>
      </c>
      <c r="G150" s="58"/>
      <c r="H150" s="59">
        <v>229.60000007000011</v>
      </c>
      <c r="I150" s="59">
        <v>230.72274216000011</v>
      </c>
      <c r="J150" s="60">
        <v>28.623968319999999</v>
      </c>
      <c r="K150" s="60">
        <v>7.1847517500000002</v>
      </c>
      <c r="L150" s="60">
        <v>25.8879807</v>
      </c>
      <c r="M150" s="60">
        <v>27.974857589999999</v>
      </c>
      <c r="N150" s="61"/>
      <c r="O150" s="62">
        <f t="shared" si="43"/>
        <v>12.124880854007959</v>
      </c>
      <c r="P150" s="62">
        <f t="shared" si="49"/>
        <v>97.732282530698384</v>
      </c>
      <c r="Q150" s="34"/>
      <c r="R150" s="50"/>
      <c r="S150" s="50"/>
      <c r="T150" s="50"/>
      <c r="U150" s="50"/>
      <c r="V150" s="50"/>
      <c r="W150" s="50"/>
      <c r="X150" s="50"/>
      <c r="Y150" s="50"/>
      <c r="Z150" s="34"/>
      <c r="AA150" s="34"/>
      <c r="AB150" s="34"/>
      <c r="AC150" s="30"/>
      <c r="AD150" s="30"/>
      <c r="AE150" s="30"/>
    </row>
    <row r="151" spans="2:31" s="28" customFormat="1">
      <c r="B151" s="36"/>
      <c r="C151" s="36"/>
      <c r="D151" s="36"/>
      <c r="F151" s="58" t="s">
        <v>224</v>
      </c>
      <c r="G151" s="58"/>
      <c r="H151" s="59">
        <v>5814.1200047499997</v>
      </c>
      <c r="I151" s="59">
        <v>5814.120004709971</v>
      </c>
      <c r="J151" s="60">
        <v>932.6676935000005</v>
      </c>
      <c r="K151" s="60">
        <v>15.27018341</v>
      </c>
      <c r="L151" s="60">
        <v>758.15820613000142</v>
      </c>
      <c r="M151" s="60">
        <v>925.62791229000106</v>
      </c>
      <c r="N151" s="61"/>
      <c r="O151" s="62">
        <f t="shared" si="43"/>
        <v>15.920344119835118</v>
      </c>
      <c r="P151" s="62">
        <f t="shared" si="49"/>
        <v>99.24519941464024</v>
      </c>
      <c r="Q151" s="34"/>
      <c r="R151" s="50"/>
      <c r="S151" s="50"/>
      <c r="T151" s="50"/>
      <c r="U151" s="50"/>
      <c r="V151" s="50"/>
      <c r="W151" s="50"/>
      <c r="X151" s="50"/>
      <c r="Y151" s="50"/>
      <c r="Z151" s="34"/>
      <c r="AA151" s="34"/>
      <c r="AB151" s="34"/>
      <c r="AC151" s="30"/>
      <c r="AD151" s="30"/>
      <c r="AE151" s="30"/>
    </row>
    <row r="152" spans="2:31" s="28" customFormat="1">
      <c r="B152" s="36"/>
      <c r="C152" s="36"/>
      <c r="D152" s="36"/>
      <c r="F152" s="58" t="s">
        <v>87</v>
      </c>
      <c r="G152" s="58"/>
      <c r="H152" s="59">
        <v>33240.60003632999</v>
      </c>
      <c r="I152" s="59">
        <v>33240.60003635996</v>
      </c>
      <c r="J152" s="60">
        <v>7276.6279352700021</v>
      </c>
      <c r="K152" s="60">
        <v>3903.65009977</v>
      </c>
      <c r="L152" s="60">
        <v>4841.357968629999</v>
      </c>
      <c r="M152" s="60">
        <v>7246.3070257300024</v>
      </c>
      <c r="N152" s="61"/>
      <c r="O152" s="62">
        <f t="shared" si="43"/>
        <v>21.799567450057125</v>
      </c>
      <c r="P152" s="62">
        <f t="shared" si="49"/>
        <v>99.583310981271509</v>
      </c>
      <c r="Q152" s="34"/>
      <c r="R152" s="50"/>
      <c r="S152" s="50"/>
      <c r="T152" s="50"/>
      <c r="U152" s="50"/>
      <c r="V152" s="50"/>
      <c r="W152" s="50"/>
      <c r="X152" s="50"/>
      <c r="Y152" s="50"/>
      <c r="Z152" s="34"/>
      <c r="AA152" s="34"/>
      <c r="AB152" s="34"/>
      <c r="AC152" s="30"/>
      <c r="AD152" s="30"/>
      <c r="AE152" s="30"/>
    </row>
    <row r="153" spans="2:31" s="28" customFormat="1">
      <c r="B153" s="36"/>
      <c r="C153" s="36"/>
      <c r="D153" s="36"/>
      <c r="F153" s="58" t="s">
        <v>88</v>
      </c>
      <c r="G153" s="58"/>
      <c r="H153" s="59">
        <v>5059.3999975799998</v>
      </c>
      <c r="I153" s="59">
        <v>4786.2520981400066</v>
      </c>
      <c r="J153" s="59">
        <v>49.912936119999955</v>
      </c>
      <c r="K153" s="59">
        <v>0</v>
      </c>
      <c r="L153" s="59">
        <v>0</v>
      </c>
      <c r="M153" s="59">
        <v>44.40771330999997</v>
      </c>
      <c r="N153" s="69"/>
      <c r="O153" s="70">
        <f t="shared" si="43"/>
        <v>0.92781810066497172</v>
      </c>
      <c r="P153" s="70">
        <f t="shared" si="49"/>
        <v>88.970348695247253</v>
      </c>
      <c r="Q153" s="34"/>
      <c r="R153" s="50"/>
      <c r="S153" s="50"/>
      <c r="T153" s="50"/>
      <c r="U153" s="50"/>
      <c r="V153" s="50"/>
      <c r="W153" s="50"/>
      <c r="X153" s="50"/>
      <c r="Y153" s="50"/>
      <c r="Z153" s="34"/>
      <c r="AA153" s="34"/>
      <c r="AB153" s="34"/>
      <c r="AC153" s="30"/>
      <c r="AD153" s="30"/>
      <c r="AE153" s="30"/>
    </row>
    <row r="154" spans="2:31" s="28" customFormat="1">
      <c r="B154" s="56"/>
      <c r="C154" s="56"/>
      <c r="D154" s="56" t="s">
        <v>116</v>
      </c>
      <c r="E154" s="58"/>
      <c r="F154" s="58"/>
      <c r="G154" s="58"/>
      <c r="H154" s="57">
        <f t="shared" ref="H154:M154" si="54">H155</f>
        <v>11428.834424000004</v>
      </c>
      <c r="I154" s="57">
        <f t="shared" si="54"/>
        <v>11428.834423999999</v>
      </c>
      <c r="J154" s="57">
        <f t="shared" si="54"/>
        <v>584.55664199999796</v>
      </c>
      <c r="K154" s="57">
        <f t="shared" si="54"/>
        <v>140.44162357000005</v>
      </c>
      <c r="L154" s="57">
        <f t="shared" si="54"/>
        <v>353.25474754999959</v>
      </c>
      <c r="M154" s="57">
        <f t="shared" si="54"/>
        <v>584.55664194999792</v>
      </c>
      <c r="N154" s="54"/>
      <c r="O154" s="55">
        <f t="shared" si="43"/>
        <v>5.1147529158569069</v>
      </c>
      <c r="P154" s="55">
        <f t="shared" si="49"/>
        <v>99.999999991446501</v>
      </c>
      <c r="Q154" s="34"/>
      <c r="R154" s="50"/>
      <c r="S154" s="50"/>
      <c r="T154" s="50"/>
      <c r="U154" s="50"/>
      <c r="V154" s="50"/>
      <c r="W154" s="50"/>
      <c r="X154" s="50"/>
      <c r="Y154" s="50"/>
      <c r="Z154" s="34"/>
      <c r="AA154" s="34"/>
      <c r="AB154" s="34"/>
      <c r="AC154" s="30"/>
      <c r="AD154" s="30"/>
      <c r="AE154" s="30"/>
    </row>
    <row r="155" spans="2:31" s="28" customFormat="1">
      <c r="B155" s="36"/>
      <c r="C155" s="36"/>
      <c r="D155" s="36"/>
      <c r="E155" s="28" t="s">
        <v>237</v>
      </c>
      <c r="F155" s="58"/>
      <c r="G155" s="58"/>
      <c r="H155" s="59">
        <v>11428.834424000004</v>
      </c>
      <c r="I155" s="59">
        <v>11428.834423999999</v>
      </c>
      <c r="J155" s="60">
        <v>584.55664199999796</v>
      </c>
      <c r="K155" s="60">
        <v>140.44162357000005</v>
      </c>
      <c r="L155" s="60">
        <v>353.25474754999959</v>
      </c>
      <c r="M155" s="60">
        <v>584.55664194999792</v>
      </c>
      <c r="N155" s="61"/>
      <c r="O155" s="62">
        <f t="shared" si="43"/>
        <v>5.1147529158569069</v>
      </c>
      <c r="P155" s="62">
        <f t="shared" si="49"/>
        <v>99.999999991446501</v>
      </c>
      <c r="Q155" s="34"/>
      <c r="R155" s="50"/>
      <c r="S155" s="50"/>
      <c r="T155" s="50"/>
      <c r="U155" s="50"/>
      <c r="V155" s="50"/>
      <c r="W155" s="50"/>
      <c r="X155" s="50"/>
      <c r="Y155" s="50"/>
      <c r="Z155" s="34"/>
      <c r="AA155" s="34"/>
      <c r="AB155" s="34"/>
      <c r="AC155" s="30"/>
      <c r="AD155" s="30"/>
      <c r="AE155" s="30"/>
    </row>
    <row r="156" spans="2:31" s="28" customFormat="1">
      <c r="B156" s="56"/>
      <c r="C156" s="56"/>
      <c r="D156" s="56" t="s">
        <v>238</v>
      </c>
      <c r="E156" s="58"/>
      <c r="F156" s="58"/>
      <c r="G156" s="58"/>
      <c r="H156" s="57">
        <f t="shared" ref="H156:M156" si="55">H157</f>
        <v>75</v>
      </c>
      <c r="I156" s="57">
        <f t="shared" si="55"/>
        <v>75</v>
      </c>
      <c r="J156" s="57">
        <f t="shared" si="55"/>
        <v>0</v>
      </c>
      <c r="K156" s="57">
        <f t="shared" si="55"/>
        <v>0</v>
      </c>
      <c r="L156" s="57">
        <f t="shared" si="55"/>
        <v>0</v>
      </c>
      <c r="M156" s="57">
        <f t="shared" si="55"/>
        <v>0</v>
      </c>
      <c r="N156" s="54"/>
      <c r="O156" s="55">
        <f t="shared" si="43"/>
        <v>0</v>
      </c>
      <c r="P156" s="55">
        <v>0</v>
      </c>
      <c r="Q156" s="34"/>
      <c r="R156" s="50"/>
      <c r="S156" s="50"/>
      <c r="T156" s="50"/>
      <c r="U156" s="50"/>
      <c r="V156" s="50"/>
      <c r="W156" s="50"/>
      <c r="X156" s="50"/>
      <c r="Y156" s="50"/>
      <c r="Z156" s="34"/>
      <c r="AA156" s="34"/>
      <c r="AB156" s="34"/>
      <c r="AC156" s="30"/>
      <c r="AD156" s="30"/>
      <c r="AE156" s="30"/>
    </row>
    <row r="157" spans="2:31" s="28" customFormat="1">
      <c r="B157" s="36"/>
      <c r="C157" s="36"/>
      <c r="D157" s="36"/>
      <c r="F157" s="58" t="s">
        <v>239</v>
      </c>
      <c r="G157" s="58"/>
      <c r="H157" s="59">
        <v>75</v>
      </c>
      <c r="I157" s="59">
        <v>75</v>
      </c>
      <c r="J157" s="60">
        <v>0</v>
      </c>
      <c r="K157" s="60">
        <v>0</v>
      </c>
      <c r="L157" s="60">
        <v>0</v>
      </c>
      <c r="M157" s="60">
        <v>0</v>
      </c>
      <c r="N157" s="61"/>
      <c r="O157" s="62">
        <f t="shared" si="43"/>
        <v>0</v>
      </c>
      <c r="P157" s="62">
        <v>0</v>
      </c>
      <c r="Q157" s="34"/>
      <c r="R157" s="50"/>
      <c r="S157" s="50"/>
      <c r="T157" s="50"/>
      <c r="U157" s="50"/>
      <c r="V157" s="50"/>
      <c r="W157" s="50"/>
      <c r="X157" s="50"/>
      <c r="Y157" s="50"/>
      <c r="Z157" s="34"/>
      <c r="AA157" s="34"/>
      <c r="AB157" s="34"/>
      <c r="AC157" s="30"/>
      <c r="AD157" s="30"/>
      <c r="AE157" s="30"/>
    </row>
    <row r="158" spans="2:31" s="28" customFormat="1">
      <c r="B158" s="36"/>
      <c r="C158" s="36" t="s">
        <v>240</v>
      </c>
      <c r="D158" s="36"/>
      <c r="F158" s="58"/>
      <c r="G158" s="58"/>
      <c r="H158" s="64">
        <f t="shared" ref="H158:M158" si="56">H159+H168</f>
        <v>33726.141249039996</v>
      </c>
      <c r="I158" s="64">
        <f t="shared" si="56"/>
        <v>33395.38713551002</v>
      </c>
      <c r="J158" s="64">
        <f t="shared" si="56"/>
        <v>6242.7164731500125</v>
      </c>
      <c r="K158" s="64">
        <f t="shared" si="56"/>
        <v>975.01131949999944</v>
      </c>
      <c r="L158" s="64">
        <f t="shared" si="56"/>
        <v>4685.6562533700071</v>
      </c>
      <c r="M158" s="64">
        <f t="shared" si="56"/>
        <v>6199.3999349800097</v>
      </c>
      <c r="N158" s="65"/>
      <c r="O158" s="66">
        <f t="shared" si="43"/>
        <v>18.563641468878366</v>
      </c>
      <c r="P158" s="66">
        <f>+(M158/J158)*100</f>
        <v>99.306126774196656</v>
      </c>
      <c r="Q158" s="34"/>
      <c r="R158" s="50"/>
      <c r="S158" s="50"/>
      <c r="T158" s="50"/>
      <c r="U158" s="50"/>
      <c r="V158" s="50"/>
      <c r="W158" s="50"/>
      <c r="X158" s="50"/>
      <c r="Y158" s="50"/>
      <c r="Z158" s="34"/>
      <c r="AA158" s="34"/>
      <c r="AB158" s="34"/>
      <c r="AC158" s="30"/>
      <c r="AD158" s="30"/>
      <c r="AE158" s="30"/>
    </row>
    <row r="159" spans="2:31" s="28" customFormat="1">
      <c r="B159" s="56"/>
      <c r="C159" s="56"/>
      <c r="D159" s="56" t="s">
        <v>124</v>
      </c>
      <c r="E159" s="58"/>
      <c r="F159" s="58"/>
      <c r="G159" s="58"/>
      <c r="H159" s="57">
        <f t="shared" ref="H159:M159" si="57">H160+H162+H164</f>
        <v>5446.1612299999997</v>
      </c>
      <c r="I159" s="57">
        <f t="shared" si="57"/>
        <v>5446.1612299999997</v>
      </c>
      <c r="J159" s="57">
        <f t="shared" si="57"/>
        <v>525.29023036000001</v>
      </c>
      <c r="K159" s="57">
        <f t="shared" si="57"/>
        <v>0</v>
      </c>
      <c r="L159" s="57">
        <f t="shared" si="57"/>
        <v>114.0850342</v>
      </c>
      <c r="M159" s="57">
        <f t="shared" si="57"/>
        <v>525.29023036000001</v>
      </c>
      <c r="N159" s="54"/>
      <c r="O159" s="55">
        <f t="shared" si="43"/>
        <v>9.6451465202031859</v>
      </c>
      <c r="P159" s="55">
        <f>+(M159/J159)*100</f>
        <v>100</v>
      </c>
      <c r="Q159" s="34"/>
      <c r="R159" s="50"/>
      <c r="S159" s="50"/>
      <c r="T159" s="50"/>
      <c r="U159" s="50"/>
      <c r="V159" s="50"/>
      <c r="W159" s="50"/>
      <c r="X159" s="50"/>
      <c r="Y159" s="50"/>
      <c r="Z159" s="34"/>
      <c r="AA159" s="34"/>
      <c r="AB159" s="34"/>
      <c r="AC159" s="30"/>
      <c r="AD159" s="30"/>
      <c r="AE159" s="30"/>
    </row>
    <row r="160" spans="2:31" s="28" customFormat="1">
      <c r="B160" s="36"/>
      <c r="C160" s="36"/>
      <c r="D160" s="36"/>
      <c r="E160" s="28" t="s">
        <v>38</v>
      </c>
      <c r="F160" s="58"/>
      <c r="G160" s="58"/>
      <c r="H160" s="59">
        <f t="shared" ref="H160:M160" si="58">H161</f>
        <v>1213.3</v>
      </c>
      <c r="I160" s="59">
        <f t="shared" si="58"/>
        <v>1213.3</v>
      </c>
      <c r="J160" s="60">
        <f t="shared" si="58"/>
        <v>13.7850342</v>
      </c>
      <c r="K160" s="60">
        <f t="shared" si="58"/>
        <v>0</v>
      </c>
      <c r="L160" s="60">
        <f t="shared" si="58"/>
        <v>16.785034199999998</v>
      </c>
      <c r="M160" s="60">
        <f t="shared" si="58"/>
        <v>13.7850342</v>
      </c>
      <c r="N160" s="61"/>
      <c r="O160" s="62">
        <f t="shared" si="43"/>
        <v>1.1361604055056458</v>
      </c>
      <c r="P160" s="62" t="s">
        <v>184</v>
      </c>
      <c r="Q160" s="34"/>
      <c r="R160" s="50"/>
      <c r="S160" s="50"/>
      <c r="T160" s="50"/>
      <c r="U160" s="50"/>
      <c r="V160" s="50"/>
      <c r="W160" s="50"/>
      <c r="X160" s="50"/>
      <c r="Y160" s="50"/>
      <c r="Z160" s="34"/>
      <c r="AA160" s="34"/>
      <c r="AB160" s="34"/>
      <c r="AC160" s="30"/>
      <c r="AD160" s="30"/>
      <c r="AE160" s="30"/>
    </row>
    <row r="161" spans="2:31" s="28" customFormat="1">
      <c r="B161" s="36"/>
      <c r="C161" s="36"/>
      <c r="D161" s="36"/>
      <c r="F161" s="58" t="s">
        <v>241</v>
      </c>
      <c r="G161" s="58"/>
      <c r="H161" s="59">
        <v>1213.3</v>
      </c>
      <c r="I161" s="59">
        <v>1213.3</v>
      </c>
      <c r="J161" s="60">
        <v>13.7850342</v>
      </c>
      <c r="K161" s="60">
        <v>0</v>
      </c>
      <c r="L161" s="60">
        <v>16.785034199999998</v>
      </c>
      <c r="M161" s="60">
        <v>13.7850342</v>
      </c>
      <c r="N161" s="61"/>
      <c r="O161" s="62">
        <f t="shared" si="43"/>
        <v>1.1361604055056458</v>
      </c>
      <c r="P161" s="62" t="s">
        <v>184</v>
      </c>
      <c r="Q161" s="34"/>
      <c r="R161" s="50"/>
      <c r="S161" s="50"/>
      <c r="T161" s="50"/>
      <c r="U161" s="50"/>
      <c r="V161" s="50"/>
      <c r="W161" s="50"/>
      <c r="X161" s="50"/>
      <c r="Y161" s="50"/>
      <c r="Z161" s="34"/>
      <c r="AA161" s="34"/>
      <c r="AB161" s="34"/>
      <c r="AC161" s="30"/>
      <c r="AD161" s="30"/>
      <c r="AE161" s="30"/>
    </row>
    <row r="162" spans="2:31" s="28" customFormat="1">
      <c r="B162" s="36"/>
      <c r="C162" s="36"/>
      <c r="D162" s="36"/>
      <c r="E162" s="28" t="s">
        <v>143</v>
      </c>
      <c r="F162" s="58"/>
      <c r="G162" s="58"/>
      <c r="H162" s="59">
        <f t="shared" ref="H162:M162" si="59">H163</f>
        <v>95.535889999999995</v>
      </c>
      <c r="I162" s="59">
        <f t="shared" si="59"/>
        <v>95.535889999999995</v>
      </c>
      <c r="J162" s="59">
        <f t="shared" si="59"/>
        <v>0</v>
      </c>
      <c r="K162" s="59">
        <f t="shared" si="59"/>
        <v>0</v>
      </c>
      <c r="L162" s="59">
        <f t="shared" si="59"/>
        <v>0</v>
      </c>
      <c r="M162" s="59">
        <f t="shared" si="59"/>
        <v>0</v>
      </c>
      <c r="N162" s="69"/>
      <c r="O162" s="70">
        <f t="shared" si="43"/>
        <v>0</v>
      </c>
      <c r="P162" s="70">
        <v>0</v>
      </c>
      <c r="Q162" s="34"/>
      <c r="R162" s="50"/>
      <c r="S162" s="50"/>
      <c r="T162" s="50"/>
      <c r="U162" s="50"/>
      <c r="V162" s="50"/>
      <c r="W162" s="50"/>
      <c r="X162" s="50"/>
      <c r="Y162" s="50"/>
      <c r="Z162" s="34"/>
      <c r="AA162" s="34"/>
      <c r="AB162" s="34"/>
      <c r="AC162" s="30"/>
      <c r="AD162" s="30"/>
      <c r="AE162" s="30"/>
    </row>
    <row r="163" spans="2:31" s="28" customFormat="1">
      <c r="B163" s="36"/>
      <c r="C163" s="36"/>
      <c r="D163" s="36"/>
      <c r="F163" s="58" t="s">
        <v>242</v>
      </c>
      <c r="G163" s="58"/>
      <c r="H163" s="59">
        <v>95.535889999999995</v>
      </c>
      <c r="I163" s="59">
        <v>95.535889999999995</v>
      </c>
      <c r="J163" s="60">
        <v>0</v>
      </c>
      <c r="K163" s="60">
        <v>0</v>
      </c>
      <c r="L163" s="60">
        <v>0</v>
      </c>
      <c r="M163" s="60">
        <v>0</v>
      </c>
      <c r="N163" s="61"/>
      <c r="O163" s="62">
        <f t="shared" si="43"/>
        <v>0</v>
      </c>
      <c r="P163" s="62">
        <v>0</v>
      </c>
      <c r="Q163" s="34"/>
      <c r="R163" s="50"/>
      <c r="S163" s="50"/>
      <c r="T163" s="50"/>
      <c r="U163" s="50"/>
      <c r="V163" s="50"/>
      <c r="W163" s="50"/>
      <c r="X163" s="50"/>
      <c r="Y163" s="50"/>
      <c r="Z163" s="34"/>
      <c r="AA163" s="34"/>
      <c r="AB163" s="34"/>
      <c r="AC163" s="30"/>
      <c r="AD163" s="30"/>
      <c r="AE163" s="30"/>
    </row>
    <row r="164" spans="2:31" s="28" customFormat="1">
      <c r="B164" s="36"/>
      <c r="C164" s="36"/>
      <c r="D164" s="36"/>
      <c r="E164" s="28" t="s">
        <v>243</v>
      </c>
      <c r="F164" s="58"/>
      <c r="G164" s="58"/>
      <c r="H164" s="59">
        <f t="shared" ref="H164:M164" si="60">H165+H166+H167</f>
        <v>4137.3253400000003</v>
      </c>
      <c r="I164" s="59">
        <f t="shared" si="60"/>
        <v>4137.3253400000003</v>
      </c>
      <c r="J164" s="59">
        <f t="shared" si="60"/>
        <v>511.50519616000003</v>
      </c>
      <c r="K164" s="59">
        <f t="shared" si="60"/>
        <v>0</v>
      </c>
      <c r="L164" s="59">
        <f t="shared" si="60"/>
        <v>97.3</v>
      </c>
      <c r="M164" s="59">
        <f t="shared" si="60"/>
        <v>511.50519616000003</v>
      </c>
      <c r="N164" s="69"/>
      <c r="O164" s="70">
        <f t="shared" si="43"/>
        <v>12.363185249531282</v>
      </c>
      <c r="P164" s="70">
        <f>+(M164/J164)*100</f>
        <v>100</v>
      </c>
      <c r="Q164" s="34"/>
      <c r="R164" s="50"/>
      <c r="S164" s="50"/>
      <c r="T164" s="50"/>
      <c r="U164" s="50"/>
      <c r="V164" s="50"/>
      <c r="W164" s="50"/>
      <c r="X164" s="50"/>
      <c r="Y164" s="50"/>
      <c r="Z164" s="34"/>
      <c r="AA164" s="34"/>
      <c r="AB164" s="34"/>
      <c r="AC164" s="30"/>
      <c r="AD164" s="30"/>
      <c r="AE164" s="30"/>
    </row>
    <row r="165" spans="2:31" s="28" customFormat="1">
      <c r="B165" s="36"/>
      <c r="C165" s="36"/>
      <c r="D165" s="36"/>
      <c r="F165" s="58" t="s">
        <v>244</v>
      </c>
      <c r="G165" s="58"/>
      <c r="H165" s="59">
        <v>582.14355999999998</v>
      </c>
      <c r="I165" s="59">
        <v>582.14355999999998</v>
      </c>
      <c r="J165" s="60">
        <v>97.3</v>
      </c>
      <c r="K165" s="60">
        <v>0</v>
      </c>
      <c r="L165" s="60">
        <v>97.3</v>
      </c>
      <c r="M165" s="60">
        <v>97.3</v>
      </c>
      <c r="N165" s="61"/>
      <c r="O165" s="62">
        <f t="shared" si="43"/>
        <v>16.714090249491036</v>
      </c>
      <c r="P165" s="62">
        <f>+(M165/J165)*100</f>
        <v>100</v>
      </c>
      <c r="Q165" s="34"/>
      <c r="R165" s="50"/>
      <c r="S165" s="50"/>
      <c r="T165" s="50"/>
      <c r="U165" s="50"/>
      <c r="V165" s="50"/>
      <c r="W165" s="50"/>
      <c r="X165" s="50"/>
      <c r="Y165" s="50"/>
      <c r="Z165" s="34"/>
      <c r="AA165" s="34"/>
      <c r="AB165" s="34"/>
      <c r="AC165" s="30"/>
      <c r="AD165" s="30"/>
      <c r="AE165" s="30"/>
    </row>
    <row r="166" spans="2:31" s="28" customFormat="1">
      <c r="B166" s="36"/>
      <c r="C166" s="36"/>
      <c r="D166" s="36"/>
      <c r="F166" s="58" t="s">
        <v>245</v>
      </c>
      <c r="G166" s="58"/>
      <c r="H166" s="59">
        <v>3230</v>
      </c>
      <c r="I166" s="59">
        <v>3230</v>
      </c>
      <c r="J166" s="60">
        <v>414.20519616000001</v>
      </c>
      <c r="K166" s="60">
        <v>0</v>
      </c>
      <c r="L166" s="60">
        <v>0</v>
      </c>
      <c r="M166" s="60">
        <v>414.20519616000001</v>
      </c>
      <c r="N166" s="61"/>
      <c r="O166" s="62">
        <f t="shared" si="43"/>
        <v>12.823690283591333</v>
      </c>
      <c r="P166" s="62">
        <f>+(M166/J166)*100</f>
        <v>100</v>
      </c>
      <c r="Q166" s="34"/>
      <c r="R166" s="50"/>
      <c r="S166" s="50"/>
      <c r="T166" s="50"/>
      <c r="U166" s="50"/>
      <c r="V166" s="50"/>
      <c r="W166" s="50"/>
      <c r="X166" s="50"/>
      <c r="Y166" s="50"/>
      <c r="Z166" s="34"/>
      <c r="AA166" s="34"/>
      <c r="AB166" s="34"/>
      <c r="AC166" s="30"/>
      <c r="AD166" s="30"/>
      <c r="AE166" s="30"/>
    </row>
    <row r="167" spans="2:31" s="28" customFormat="1">
      <c r="B167" s="36"/>
      <c r="C167" s="36"/>
      <c r="D167" s="36"/>
      <c r="F167" s="71" t="s">
        <v>246</v>
      </c>
      <c r="G167" s="72"/>
      <c r="H167" s="59">
        <v>325.18177999999995</v>
      </c>
      <c r="I167" s="59">
        <v>325.18177999999995</v>
      </c>
      <c r="J167" s="59">
        <v>0</v>
      </c>
      <c r="K167" s="59">
        <v>0</v>
      </c>
      <c r="L167" s="59">
        <v>0</v>
      </c>
      <c r="M167" s="59">
        <v>0</v>
      </c>
      <c r="N167" s="69"/>
      <c r="O167" s="70">
        <f t="shared" si="43"/>
        <v>0</v>
      </c>
      <c r="P167" s="70">
        <v>0</v>
      </c>
      <c r="Q167" s="34"/>
      <c r="R167" s="50"/>
      <c r="S167" s="50"/>
      <c r="T167" s="50"/>
      <c r="U167" s="50"/>
      <c r="V167" s="50"/>
      <c r="W167" s="50"/>
      <c r="X167" s="50"/>
      <c r="Y167" s="50"/>
      <c r="Z167" s="34"/>
      <c r="AA167" s="34"/>
      <c r="AB167" s="34"/>
      <c r="AC167" s="30"/>
      <c r="AD167" s="30"/>
      <c r="AE167" s="30"/>
    </row>
    <row r="168" spans="2:31" s="28" customFormat="1">
      <c r="B168" s="56"/>
      <c r="C168" s="56"/>
      <c r="D168" s="56" t="s">
        <v>131</v>
      </c>
      <c r="E168" s="58"/>
      <c r="F168" s="58"/>
      <c r="G168" s="58"/>
      <c r="H168" s="57">
        <f t="shared" ref="H168:M168" si="61">H169+H170+H171</f>
        <v>28279.980019039998</v>
      </c>
      <c r="I168" s="57">
        <f t="shared" si="61"/>
        <v>27949.225905510018</v>
      </c>
      <c r="J168" s="57">
        <f t="shared" si="61"/>
        <v>5717.4262427900121</v>
      </c>
      <c r="K168" s="57">
        <f t="shared" si="61"/>
        <v>975.01131949999944</v>
      </c>
      <c r="L168" s="57">
        <f t="shared" si="61"/>
        <v>4571.5712191700068</v>
      </c>
      <c r="M168" s="57">
        <f t="shared" si="61"/>
        <v>5674.1097046200093</v>
      </c>
      <c r="N168" s="54"/>
      <c r="O168" s="55">
        <f t="shared" si="43"/>
        <v>20.301491439522813</v>
      </c>
      <c r="P168" s="55">
        <f t="shared" ref="P168:P183" si="62">+(M168/J168)*100</f>
        <v>99.242376965953397</v>
      </c>
      <c r="Q168" s="34"/>
      <c r="R168" s="50"/>
      <c r="S168" s="50"/>
      <c r="T168" s="50"/>
      <c r="U168" s="50"/>
      <c r="V168" s="50"/>
      <c r="W168" s="50"/>
      <c r="X168" s="50"/>
      <c r="Y168" s="50"/>
      <c r="Z168" s="34"/>
      <c r="AA168" s="34"/>
      <c r="AB168" s="34"/>
      <c r="AC168" s="30"/>
      <c r="AD168" s="30"/>
      <c r="AE168" s="30"/>
    </row>
    <row r="169" spans="2:31" s="28" customFormat="1">
      <c r="B169" s="36"/>
      <c r="C169" s="36"/>
      <c r="D169" s="36"/>
      <c r="E169" s="28" t="s">
        <v>247</v>
      </c>
      <c r="F169" s="58"/>
      <c r="G169" s="58"/>
      <c r="H169" s="59">
        <v>1418.0999994599999</v>
      </c>
      <c r="I169" s="59">
        <v>1418.0999994599999</v>
      </c>
      <c r="J169" s="60">
        <v>708.51581065000005</v>
      </c>
      <c r="K169" s="60">
        <v>309.62762047000001</v>
      </c>
      <c r="L169" s="60">
        <v>471.45792616999995</v>
      </c>
      <c r="M169" s="60">
        <v>708.51581065000005</v>
      </c>
      <c r="N169" s="61"/>
      <c r="O169" s="62">
        <f t="shared" si="43"/>
        <v>49.962330648035866</v>
      </c>
      <c r="P169" s="62">
        <f t="shared" si="62"/>
        <v>100</v>
      </c>
      <c r="Q169" s="34"/>
      <c r="R169" s="50"/>
      <c r="S169" s="50"/>
      <c r="T169" s="50"/>
      <c r="U169" s="50"/>
      <c r="V169" s="50"/>
      <c r="W169" s="50"/>
      <c r="X169" s="50"/>
      <c r="Y169" s="50"/>
      <c r="Z169" s="34"/>
      <c r="AA169" s="34"/>
      <c r="AB169" s="34"/>
      <c r="AC169" s="30"/>
      <c r="AD169" s="30"/>
      <c r="AE169" s="30"/>
    </row>
    <row r="170" spans="2:31" s="28" customFormat="1">
      <c r="B170" s="36"/>
      <c r="C170" s="36"/>
      <c r="D170" s="36"/>
      <c r="E170" s="28" t="s">
        <v>224</v>
      </c>
      <c r="F170" s="58"/>
      <c r="G170" s="58"/>
      <c r="H170" s="59">
        <v>23256.480018999999</v>
      </c>
      <c r="I170" s="59">
        <v>23256.480018950017</v>
      </c>
      <c r="J170" s="60">
        <v>3730.6707734500137</v>
      </c>
      <c r="K170" s="60">
        <v>61.080733690000002</v>
      </c>
      <c r="L170" s="60">
        <v>3032.6328247700076</v>
      </c>
      <c r="M170" s="60">
        <v>3702.5116486700103</v>
      </c>
      <c r="N170" s="61"/>
      <c r="O170" s="62">
        <f t="shared" si="43"/>
        <v>15.92034411765281</v>
      </c>
      <c r="P170" s="62">
        <f t="shared" si="62"/>
        <v>99.245199416137098</v>
      </c>
      <c r="Q170" s="34"/>
      <c r="R170" s="50"/>
      <c r="S170" s="50"/>
      <c r="T170" s="50"/>
      <c r="U170" s="50"/>
      <c r="V170" s="50"/>
      <c r="W170" s="50"/>
      <c r="X170" s="50"/>
      <c r="Y170" s="50"/>
      <c r="Z170" s="34"/>
      <c r="AA170" s="34"/>
      <c r="AB170" s="34"/>
      <c r="AC170" s="30"/>
      <c r="AD170" s="30"/>
      <c r="AE170" s="30"/>
    </row>
    <row r="171" spans="2:31" s="28" customFormat="1">
      <c r="B171" s="36"/>
      <c r="C171" s="36"/>
      <c r="D171" s="36"/>
      <c r="E171" s="28" t="s">
        <v>248</v>
      </c>
      <c r="F171" s="58"/>
      <c r="G171" s="58"/>
      <c r="H171" s="59">
        <v>3605.4000005800003</v>
      </c>
      <c r="I171" s="59">
        <v>3274.6458871000032</v>
      </c>
      <c r="J171" s="60">
        <v>1278.2396586899984</v>
      </c>
      <c r="K171" s="60">
        <v>604.30296533999945</v>
      </c>
      <c r="L171" s="60">
        <v>1067.4804682299989</v>
      </c>
      <c r="M171" s="60">
        <v>1263.0822452999992</v>
      </c>
      <c r="N171" s="61"/>
      <c r="O171" s="62">
        <f t="shared" si="43"/>
        <v>38.571567395293947</v>
      </c>
      <c r="P171" s="62">
        <f t="shared" si="62"/>
        <v>98.814196282602182</v>
      </c>
      <c r="Q171" s="34"/>
      <c r="R171" s="50"/>
      <c r="S171" s="50"/>
      <c r="T171" s="50"/>
      <c r="U171" s="50"/>
      <c r="V171" s="50"/>
      <c r="W171" s="50"/>
      <c r="X171" s="50"/>
      <c r="Y171" s="50"/>
      <c r="Z171" s="34"/>
      <c r="AA171" s="34"/>
      <c r="AB171" s="34"/>
      <c r="AC171" s="30"/>
      <c r="AD171" s="30"/>
      <c r="AE171" s="30"/>
    </row>
    <row r="172" spans="2:31" s="28" customFormat="1">
      <c r="B172" s="56" t="s">
        <v>249</v>
      </c>
      <c r="C172" s="56"/>
      <c r="D172" s="56"/>
      <c r="E172" s="58"/>
      <c r="F172" s="58"/>
      <c r="G172" s="58"/>
      <c r="H172" s="64">
        <f t="shared" ref="H172:M172" si="63">H173</f>
        <v>70263.78375644036</v>
      </c>
      <c r="I172" s="64">
        <f t="shared" si="63"/>
        <v>67723.234407180484</v>
      </c>
      <c r="J172" s="57">
        <f t="shared" si="63"/>
        <v>14866.455669509993</v>
      </c>
      <c r="K172" s="57">
        <f t="shared" si="63"/>
        <v>4254.3346159300008</v>
      </c>
      <c r="L172" s="57">
        <f t="shared" si="63"/>
        <v>9427.7309007600052</v>
      </c>
      <c r="M172" s="57">
        <f t="shared" si="63"/>
        <v>14861.180929509992</v>
      </c>
      <c r="N172" s="54"/>
      <c r="O172" s="55">
        <f t="shared" si="43"/>
        <v>21.943991688522051</v>
      </c>
      <c r="P172" s="55">
        <f t="shared" si="62"/>
        <v>99.964519182532399</v>
      </c>
      <c r="Q172" s="33"/>
      <c r="R172" s="50"/>
      <c r="S172" s="50"/>
      <c r="T172" s="50"/>
      <c r="U172" s="50"/>
      <c r="V172" s="50"/>
      <c r="W172" s="50"/>
      <c r="X172" s="50"/>
      <c r="Y172" s="50"/>
      <c r="Z172" s="34"/>
      <c r="AA172" s="34"/>
      <c r="AB172" s="34"/>
      <c r="AC172" s="30"/>
      <c r="AD172" s="30"/>
      <c r="AE172" s="30"/>
    </row>
    <row r="173" spans="2:31" s="28" customFormat="1">
      <c r="B173" s="36"/>
      <c r="C173" s="36" t="s">
        <v>250</v>
      </c>
      <c r="D173" s="36"/>
      <c r="F173" s="58"/>
      <c r="G173" s="58"/>
      <c r="H173" s="64">
        <f t="shared" ref="H173:M173" si="64">H174+H176+H179+H184</f>
        <v>70263.78375644036</v>
      </c>
      <c r="I173" s="64">
        <f t="shared" si="64"/>
        <v>67723.234407180484</v>
      </c>
      <c r="J173" s="57">
        <f t="shared" si="64"/>
        <v>14866.455669509993</v>
      </c>
      <c r="K173" s="57">
        <f t="shared" si="64"/>
        <v>4254.3346159300008</v>
      </c>
      <c r="L173" s="57">
        <f t="shared" si="64"/>
        <v>9427.7309007600052</v>
      </c>
      <c r="M173" s="57">
        <f t="shared" si="64"/>
        <v>14861.180929509992</v>
      </c>
      <c r="N173" s="54"/>
      <c r="O173" s="55">
        <f t="shared" si="43"/>
        <v>21.943991688522051</v>
      </c>
      <c r="P173" s="55">
        <f t="shared" si="62"/>
        <v>99.964519182532399</v>
      </c>
      <c r="Q173" s="34"/>
      <c r="R173" s="50"/>
      <c r="S173" s="50"/>
      <c r="T173" s="50"/>
      <c r="U173" s="50"/>
      <c r="V173" s="50"/>
      <c r="W173" s="50"/>
      <c r="X173" s="50"/>
      <c r="Y173" s="50"/>
      <c r="Z173" s="34"/>
      <c r="AA173" s="34"/>
      <c r="AB173" s="34"/>
      <c r="AC173" s="30"/>
      <c r="AD173" s="30"/>
      <c r="AE173" s="30"/>
    </row>
    <row r="174" spans="2:31" s="28" customFormat="1">
      <c r="B174" s="56"/>
      <c r="C174" s="56"/>
      <c r="D174" s="56" t="s">
        <v>251</v>
      </c>
      <c r="E174" s="58"/>
      <c r="F174" s="58"/>
      <c r="G174" s="58"/>
      <c r="H174" s="57">
        <f t="shared" ref="H174:M174" si="65">H175</f>
        <v>40228.349079349988</v>
      </c>
      <c r="I174" s="57">
        <f t="shared" si="65"/>
        <v>40228.349079349988</v>
      </c>
      <c r="J174" s="57">
        <f t="shared" si="65"/>
        <v>11520.261849629997</v>
      </c>
      <c r="K174" s="57">
        <f t="shared" si="65"/>
        <v>3840.0872832100008</v>
      </c>
      <c r="L174" s="57">
        <f t="shared" si="65"/>
        <v>7680.1745664000027</v>
      </c>
      <c r="M174" s="57">
        <f t="shared" si="65"/>
        <v>11520.261849629997</v>
      </c>
      <c r="N174" s="54"/>
      <c r="O174" s="55">
        <f t="shared" si="43"/>
        <v>28.637172822842928</v>
      </c>
      <c r="P174" s="55">
        <f t="shared" si="62"/>
        <v>100</v>
      </c>
      <c r="Q174" s="34"/>
      <c r="R174" s="50"/>
      <c r="S174" s="50"/>
      <c r="T174" s="50"/>
      <c r="U174" s="50"/>
      <c r="V174" s="50"/>
      <c r="W174" s="50"/>
      <c r="X174" s="50"/>
      <c r="Y174" s="50"/>
      <c r="Z174" s="34"/>
      <c r="AA174" s="34"/>
      <c r="AB174" s="34"/>
      <c r="AC174" s="30"/>
      <c r="AD174" s="30"/>
      <c r="AE174" s="30"/>
    </row>
    <row r="175" spans="2:31" s="28" customFormat="1">
      <c r="B175" s="36"/>
      <c r="C175" s="36"/>
      <c r="D175" s="36"/>
      <c r="E175" s="28" t="s">
        <v>251</v>
      </c>
      <c r="F175" s="58"/>
      <c r="G175" s="58"/>
      <c r="H175" s="59">
        <v>40228.349079349988</v>
      </c>
      <c r="I175" s="59">
        <v>40228.349079349988</v>
      </c>
      <c r="J175" s="60">
        <v>11520.261849629997</v>
      </c>
      <c r="K175" s="60">
        <v>3840.0872832100008</v>
      </c>
      <c r="L175" s="60">
        <v>7680.1745664000027</v>
      </c>
      <c r="M175" s="60">
        <v>11520.261849629997</v>
      </c>
      <c r="N175" s="61"/>
      <c r="O175" s="62">
        <f t="shared" si="43"/>
        <v>28.637172822842928</v>
      </c>
      <c r="P175" s="62">
        <f t="shared" si="62"/>
        <v>100</v>
      </c>
      <c r="Q175" s="34"/>
      <c r="R175" s="50"/>
      <c r="S175" s="50"/>
      <c r="T175" s="50"/>
      <c r="U175" s="50"/>
      <c r="V175" s="50"/>
      <c r="W175" s="50"/>
      <c r="X175" s="50"/>
      <c r="Y175" s="50"/>
      <c r="Z175" s="34"/>
      <c r="AA175" s="34"/>
      <c r="AB175" s="34"/>
      <c r="AC175" s="30"/>
      <c r="AD175" s="30"/>
      <c r="AE175" s="30"/>
    </row>
    <row r="176" spans="2:31" s="28" customFormat="1">
      <c r="B176" s="56"/>
      <c r="C176" s="56"/>
      <c r="D176" s="56" t="s">
        <v>252</v>
      </c>
      <c r="E176" s="58"/>
      <c r="F176" s="58"/>
      <c r="G176" s="58"/>
      <c r="H176" s="57">
        <f t="shared" ref="H176:M177" si="66">H177</f>
        <v>14588.899998690395</v>
      </c>
      <c r="I176" s="57">
        <f t="shared" si="66"/>
        <v>13761.582377990491</v>
      </c>
      <c r="J176" s="57">
        <f t="shared" si="66"/>
        <v>2197.4081769399959</v>
      </c>
      <c r="K176" s="57">
        <f t="shared" si="66"/>
        <v>339.98624821000016</v>
      </c>
      <c r="L176" s="57">
        <f t="shared" si="66"/>
        <v>1425.9508730000011</v>
      </c>
      <c r="M176" s="57">
        <f t="shared" si="66"/>
        <v>2197.3870960899972</v>
      </c>
      <c r="N176" s="54"/>
      <c r="O176" s="55">
        <f t="shared" si="43"/>
        <v>15.967546723437675</v>
      </c>
      <c r="P176" s="55">
        <f t="shared" si="62"/>
        <v>99.999040649333153</v>
      </c>
      <c r="Q176" s="34"/>
      <c r="R176" s="50"/>
      <c r="S176" s="50"/>
      <c r="T176" s="50"/>
      <c r="U176" s="50"/>
      <c r="V176" s="50"/>
      <c r="W176" s="50"/>
      <c r="X176" s="50"/>
      <c r="Y176" s="50"/>
      <c r="Z176" s="34"/>
      <c r="AA176" s="34"/>
      <c r="AB176" s="34"/>
      <c r="AC176" s="30"/>
      <c r="AD176" s="30"/>
      <c r="AE176" s="30"/>
    </row>
    <row r="177" spans="2:31" s="28" customFormat="1">
      <c r="B177" s="36"/>
      <c r="C177" s="36"/>
      <c r="D177" s="36"/>
      <c r="E177" s="28" t="s">
        <v>249</v>
      </c>
      <c r="F177" s="58"/>
      <c r="G177" s="58"/>
      <c r="H177" s="59">
        <f t="shared" si="66"/>
        <v>14588.899998690395</v>
      </c>
      <c r="I177" s="59">
        <f t="shared" si="66"/>
        <v>13761.582377990491</v>
      </c>
      <c r="J177" s="60">
        <f t="shared" si="66"/>
        <v>2197.4081769399959</v>
      </c>
      <c r="K177" s="60">
        <f t="shared" si="66"/>
        <v>339.98624821000016</v>
      </c>
      <c r="L177" s="60">
        <f t="shared" si="66"/>
        <v>1425.9508730000011</v>
      </c>
      <c r="M177" s="60">
        <f t="shared" si="66"/>
        <v>2197.3870960899972</v>
      </c>
      <c r="N177" s="61"/>
      <c r="O177" s="62">
        <f t="shared" si="43"/>
        <v>15.967546723437675</v>
      </c>
      <c r="P177" s="62">
        <f t="shared" si="62"/>
        <v>99.999040649333153</v>
      </c>
      <c r="Q177" s="34"/>
      <c r="R177" s="50"/>
      <c r="S177" s="50"/>
      <c r="T177" s="50"/>
      <c r="U177" s="50"/>
      <c r="V177" s="50"/>
      <c r="W177" s="50"/>
      <c r="X177" s="50"/>
      <c r="Y177" s="50"/>
      <c r="Z177" s="34"/>
      <c r="AA177" s="34"/>
      <c r="AB177" s="34"/>
      <c r="AC177" s="30"/>
      <c r="AD177" s="30"/>
      <c r="AE177" s="30"/>
    </row>
    <row r="178" spans="2:31" s="28" customFormat="1">
      <c r="B178" s="36"/>
      <c r="C178" s="36"/>
      <c r="D178" s="36"/>
      <c r="F178" s="58" t="s">
        <v>253</v>
      </c>
      <c r="G178" s="58"/>
      <c r="H178" s="59">
        <v>14588.899998690395</v>
      </c>
      <c r="I178" s="59">
        <v>13761.582377990491</v>
      </c>
      <c r="J178" s="60">
        <v>2197.4081769399959</v>
      </c>
      <c r="K178" s="60">
        <v>339.98624821000016</v>
      </c>
      <c r="L178" s="60">
        <v>1425.9508730000011</v>
      </c>
      <c r="M178" s="60">
        <v>2197.3870960899972</v>
      </c>
      <c r="N178" s="61"/>
      <c r="O178" s="62">
        <f t="shared" si="43"/>
        <v>15.967546723437675</v>
      </c>
      <c r="P178" s="62">
        <f t="shared" si="62"/>
        <v>99.999040649333153</v>
      </c>
      <c r="Q178" s="34"/>
      <c r="R178" s="50"/>
      <c r="S178" s="50"/>
      <c r="T178" s="50"/>
      <c r="U178" s="50"/>
      <c r="V178" s="50"/>
      <c r="W178" s="50"/>
      <c r="X178" s="50"/>
      <c r="Y178" s="50"/>
      <c r="Z178" s="34"/>
      <c r="AA178" s="34"/>
      <c r="AB178" s="34"/>
      <c r="AC178" s="30"/>
      <c r="AD178" s="30"/>
      <c r="AE178" s="30"/>
    </row>
    <row r="179" spans="2:31" s="28" customFormat="1">
      <c r="B179" s="56"/>
      <c r="C179" s="56"/>
      <c r="D179" s="56" t="s">
        <v>206</v>
      </c>
      <c r="E179" s="58"/>
      <c r="F179" s="58"/>
      <c r="G179" s="58"/>
      <c r="H179" s="57">
        <f t="shared" ref="H179:M179" si="67">H180+H181+H182+H183</f>
        <v>15146.534678399972</v>
      </c>
      <c r="I179" s="57">
        <f t="shared" si="67"/>
        <v>13433.302949839999</v>
      </c>
      <c r="J179" s="57">
        <f t="shared" si="67"/>
        <v>1148.785642939999</v>
      </c>
      <c r="K179" s="57">
        <f t="shared" si="67"/>
        <v>74.261084510000003</v>
      </c>
      <c r="L179" s="57">
        <f t="shared" si="67"/>
        <v>321.60546136000005</v>
      </c>
      <c r="M179" s="57">
        <f t="shared" si="67"/>
        <v>1143.5319837899988</v>
      </c>
      <c r="N179" s="54"/>
      <c r="O179" s="55">
        <f t="shared" si="43"/>
        <v>8.512664294551767</v>
      </c>
      <c r="P179" s="55">
        <f t="shared" si="62"/>
        <v>99.542677158067988</v>
      </c>
      <c r="Q179" s="34"/>
      <c r="R179" s="50"/>
      <c r="S179" s="50"/>
      <c r="T179" s="50"/>
      <c r="U179" s="50"/>
      <c r="V179" s="50"/>
      <c r="W179" s="50"/>
      <c r="X179" s="50"/>
      <c r="Y179" s="50"/>
      <c r="Z179" s="34"/>
      <c r="AA179" s="34"/>
      <c r="AB179" s="34"/>
      <c r="AC179" s="30"/>
      <c r="AD179" s="30"/>
      <c r="AE179" s="30"/>
    </row>
    <row r="180" spans="2:31" s="28" customFormat="1">
      <c r="B180" s="36"/>
      <c r="C180" s="36"/>
      <c r="D180" s="36"/>
      <c r="E180" s="28" t="s">
        <v>254</v>
      </c>
      <c r="F180" s="58"/>
      <c r="G180" s="58"/>
      <c r="H180" s="59">
        <v>270.58348699999988</v>
      </c>
      <c r="I180" s="59">
        <v>270.58348699999993</v>
      </c>
      <c r="J180" s="60">
        <v>53.728422999999971</v>
      </c>
      <c r="K180" s="60">
        <v>15.437661949999999</v>
      </c>
      <c r="L180" s="60">
        <v>30.414779240000009</v>
      </c>
      <c r="M180" s="60">
        <v>50.346433679999983</v>
      </c>
      <c r="N180" s="61"/>
      <c r="O180" s="62">
        <f t="shared" si="43"/>
        <v>18.606617217554003</v>
      </c>
      <c r="P180" s="62">
        <f t="shared" si="62"/>
        <v>93.705399989126818</v>
      </c>
      <c r="Q180" s="34"/>
      <c r="R180" s="50"/>
      <c r="S180" s="50"/>
      <c r="T180" s="50"/>
      <c r="U180" s="50"/>
      <c r="V180" s="50"/>
      <c r="W180" s="50"/>
      <c r="X180" s="50"/>
      <c r="Y180" s="50"/>
      <c r="Z180" s="34"/>
      <c r="AA180" s="34"/>
      <c r="AB180" s="34"/>
      <c r="AC180" s="30"/>
      <c r="AD180" s="30"/>
      <c r="AE180" s="30"/>
    </row>
    <row r="181" spans="2:31" s="28" customFormat="1">
      <c r="B181" s="36"/>
      <c r="C181" s="36"/>
      <c r="D181" s="36"/>
      <c r="E181" s="28" t="s">
        <v>255</v>
      </c>
      <c r="F181" s="58"/>
      <c r="G181" s="58"/>
      <c r="H181" s="59">
        <v>10479.447844199973</v>
      </c>
      <c r="I181" s="59">
        <v>9172.6849554799992</v>
      </c>
      <c r="J181" s="60">
        <v>1018.2573661399988</v>
      </c>
      <c r="K181" s="60">
        <v>57.925962720000001</v>
      </c>
      <c r="L181" s="60">
        <v>253.04803958000005</v>
      </c>
      <c r="M181" s="60">
        <v>1016.6483715999988</v>
      </c>
      <c r="N181" s="61"/>
      <c r="O181" s="62">
        <f t="shared" si="43"/>
        <v>11.08343278477723</v>
      </c>
      <c r="P181" s="62">
        <f t="shared" si="62"/>
        <v>99.841985475037674</v>
      </c>
      <c r="Q181" s="34"/>
      <c r="R181" s="50"/>
      <c r="S181" s="50"/>
      <c r="T181" s="50"/>
      <c r="U181" s="50"/>
      <c r="V181" s="50"/>
      <c r="W181" s="50"/>
      <c r="X181" s="50"/>
      <c r="Y181" s="50"/>
      <c r="Z181" s="34"/>
      <c r="AA181" s="34"/>
      <c r="AB181" s="34"/>
      <c r="AC181" s="30"/>
      <c r="AD181" s="30"/>
      <c r="AE181" s="30"/>
    </row>
    <row r="182" spans="2:31" s="28" customFormat="1" ht="33.75" customHeight="1">
      <c r="B182" s="36"/>
      <c r="C182" s="36"/>
      <c r="D182" s="36"/>
      <c r="E182" s="369" t="s">
        <v>256</v>
      </c>
      <c r="F182" s="369"/>
      <c r="G182" s="369"/>
      <c r="H182" s="59">
        <v>90.745280680000008</v>
      </c>
      <c r="I182" s="59">
        <v>2.2881930000000002E-2</v>
      </c>
      <c r="J182" s="60">
        <v>2.2881930000000002E-2</v>
      </c>
      <c r="K182" s="60">
        <v>0</v>
      </c>
      <c r="L182" s="60">
        <v>0</v>
      </c>
      <c r="M182" s="60">
        <v>2.2881930000000002E-2</v>
      </c>
      <c r="N182" s="61"/>
      <c r="O182" s="62">
        <f t="shared" si="43"/>
        <v>100</v>
      </c>
      <c r="P182" s="62">
        <f t="shared" si="62"/>
        <v>100</v>
      </c>
      <c r="Q182" s="34"/>
      <c r="R182" s="50"/>
      <c r="S182" s="50"/>
      <c r="T182" s="50"/>
      <c r="U182" s="50"/>
      <c r="V182" s="50"/>
      <c r="W182" s="50"/>
      <c r="X182" s="50"/>
      <c r="Y182" s="50"/>
      <c r="Z182" s="34"/>
      <c r="AA182" s="34"/>
      <c r="AB182" s="34"/>
      <c r="AC182" s="30"/>
      <c r="AD182" s="30"/>
      <c r="AE182" s="30"/>
    </row>
    <row r="183" spans="2:31" s="28" customFormat="1">
      <c r="B183" s="36"/>
      <c r="C183" s="36"/>
      <c r="D183" s="36"/>
      <c r="E183" s="28" t="s">
        <v>257</v>
      </c>
      <c r="F183" s="58"/>
      <c r="G183" s="58"/>
      <c r="H183" s="59">
        <v>4305.7580665200003</v>
      </c>
      <c r="I183" s="59">
        <v>3990.011625430001</v>
      </c>
      <c r="J183" s="60">
        <v>76.776971870000068</v>
      </c>
      <c r="K183" s="60">
        <v>0.8974598399999999</v>
      </c>
      <c r="L183" s="60">
        <v>38.142642540000018</v>
      </c>
      <c r="M183" s="60">
        <v>76.51429658000005</v>
      </c>
      <c r="N183" s="61"/>
      <c r="O183" s="62">
        <f t="shared" si="43"/>
        <v>1.9176459560253576</v>
      </c>
      <c r="P183" s="62">
        <f t="shared" si="62"/>
        <v>99.657872297380024</v>
      </c>
      <c r="Q183" s="34"/>
      <c r="R183" s="50"/>
      <c r="S183" s="50"/>
      <c r="T183" s="50"/>
      <c r="U183" s="50"/>
      <c r="V183" s="50"/>
      <c r="W183" s="50"/>
      <c r="X183" s="50"/>
      <c r="Y183" s="50"/>
      <c r="Z183" s="34"/>
      <c r="AA183" s="34"/>
      <c r="AB183" s="34"/>
      <c r="AC183" s="30"/>
      <c r="AD183" s="30"/>
      <c r="AE183" s="30"/>
    </row>
    <row r="184" spans="2:31" s="28" customFormat="1">
      <c r="B184" s="56"/>
      <c r="C184" s="56"/>
      <c r="D184" s="56" t="s">
        <v>258</v>
      </c>
      <c r="E184" s="58"/>
      <c r="F184" s="58"/>
      <c r="G184" s="58"/>
      <c r="H184" s="57">
        <f t="shared" ref="H184:M184" si="68">H185</f>
        <v>300</v>
      </c>
      <c r="I184" s="57">
        <f t="shared" si="68"/>
        <v>300</v>
      </c>
      <c r="J184" s="57">
        <f t="shared" si="68"/>
        <v>0</v>
      </c>
      <c r="K184" s="57">
        <f t="shared" si="68"/>
        <v>0</v>
      </c>
      <c r="L184" s="57">
        <f t="shared" si="68"/>
        <v>0</v>
      </c>
      <c r="M184" s="57">
        <f t="shared" si="68"/>
        <v>0</v>
      </c>
      <c r="N184" s="54"/>
      <c r="O184" s="55">
        <f t="shared" si="43"/>
        <v>0</v>
      </c>
      <c r="P184" s="55">
        <v>0</v>
      </c>
      <c r="Q184" s="34"/>
      <c r="R184" s="50"/>
      <c r="S184" s="50"/>
      <c r="T184" s="50"/>
      <c r="U184" s="50"/>
      <c r="V184" s="50"/>
      <c r="W184" s="50"/>
      <c r="X184" s="50"/>
      <c r="Y184" s="50"/>
      <c r="Z184" s="34"/>
      <c r="AA184" s="34"/>
      <c r="AB184" s="34"/>
      <c r="AC184" s="30"/>
      <c r="AD184" s="30"/>
      <c r="AE184" s="30"/>
    </row>
    <row r="185" spans="2:31" s="28" customFormat="1">
      <c r="B185" s="36"/>
      <c r="C185" s="36"/>
      <c r="D185" s="36"/>
      <c r="E185" s="28" t="s">
        <v>259</v>
      </c>
      <c r="F185" s="58"/>
      <c r="G185" s="58"/>
      <c r="H185" s="59">
        <v>300</v>
      </c>
      <c r="I185" s="59">
        <v>300</v>
      </c>
      <c r="J185" s="60">
        <v>0</v>
      </c>
      <c r="K185" s="60">
        <v>0</v>
      </c>
      <c r="L185" s="60">
        <v>0</v>
      </c>
      <c r="M185" s="60">
        <v>0</v>
      </c>
      <c r="N185" s="61"/>
      <c r="O185" s="62">
        <f t="shared" si="43"/>
        <v>0</v>
      </c>
      <c r="P185" s="62">
        <v>0</v>
      </c>
      <c r="Q185" s="34"/>
      <c r="R185" s="50"/>
      <c r="S185" s="50"/>
      <c r="T185" s="50"/>
      <c r="U185" s="50"/>
      <c r="V185" s="50"/>
      <c r="W185" s="50"/>
      <c r="X185" s="50"/>
      <c r="Y185" s="50"/>
      <c r="Z185" s="34"/>
      <c r="AA185" s="34"/>
      <c r="AB185" s="34"/>
      <c r="AC185" s="30"/>
      <c r="AD185" s="30"/>
      <c r="AE185" s="30"/>
    </row>
    <row r="186" spans="2:31" s="28" customFormat="1">
      <c r="B186" s="56" t="s">
        <v>260</v>
      </c>
      <c r="C186" s="56"/>
      <c r="D186" s="56"/>
      <c r="E186" s="58"/>
      <c r="F186" s="58"/>
      <c r="G186" s="58"/>
      <c r="H186" s="64">
        <f t="shared" ref="H186:M186" si="69">H187</f>
        <v>47231.099987740003</v>
      </c>
      <c r="I186" s="64">
        <f t="shared" si="69"/>
        <v>46638.512929260003</v>
      </c>
      <c r="J186" s="57">
        <f t="shared" si="69"/>
        <v>9837.5092469100018</v>
      </c>
      <c r="K186" s="57">
        <f t="shared" si="69"/>
        <v>840.11276941999995</v>
      </c>
      <c r="L186" s="57">
        <f t="shared" si="69"/>
        <v>6293.3764553000001</v>
      </c>
      <c r="M186" s="57">
        <f t="shared" si="69"/>
        <v>9837.5092469100018</v>
      </c>
      <c r="N186" s="54"/>
      <c r="O186" s="55">
        <f t="shared" si="43"/>
        <v>21.093102307595572</v>
      </c>
      <c r="P186" s="55">
        <f>+(M186/J186)*100</f>
        <v>100</v>
      </c>
      <c r="Q186" s="33"/>
      <c r="R186" s="50"/>
      <c r="S186" s="50"/>
      <c r="T186" s="50"/>
      <c r="U186" s="50"/>
      <c r="V186" s="50"/>
      <c r="W186" s="50"/>
      <c r="X186" s="50"/>
      <c r="Y186" s="50"/>
      <c r="Z186" s="34"/>
      <c r="AA186" s="34"/>
      <c r="AB186" s="34"/>
      <c r="AC186" s="30"/>
      <c r="AD186" s="30"/>
      <c r="AE186" s="30"/>
    </row>
    <row r="187" spans="2:31" s="28" customFormat="1">
      <c r="B187" s="36"/>
      <c r="C187" s="36" t="s">
        <v>261</v>
      </c>
      <c r="D187" s="36"/>
      <c r="F187" s="58"/>
      <c r="G187" s="58"/>
      <c r="H187" s="64">
        <f t="shared" ref="H187:M187" si="70">H188+H191</f>
        <v>47231.099987740003</v>
      </c>
      <c r="I187" s="64">
        <f t="shared" si="70"/>
        <v>46638.512929260003</v>
      </c>
      <c r="J187" s="57">
        <f t="shared" si="70"/>
        <v>9837.5092469100018</v>
      </c>
      <c r="K187" s="57">
        <f t="shared" si="70"/>
        <v>840.11276941999995</v>
      </c>
      <c r="L187" s="57">
        <f t="shared" si="70"/>
        <v>6293.3764553000001</v>
      </c>
      <c r="M187" s="57">
        <f t="shared" si="70"/>
        <v>9837.5092469100018</v>
      </c>
      <c r="N187" s="54"/>
      <c r="O187" s="55">
        <f t="shared" si="43"/>
        <v>21.093102307595572</v>
      </c>
      <c r="P187" s="55">
        <f>+(M187/J187)*100</f>
        <v>100</v>
      </c>
      <c r="Q187" s="34"/>
      <c r="R187" s="50"/>
      <c r="S187" s="50"/>
      <c r="T187" s="50"/>
      <c r="U187" s="50"/>
      <c r="V187" s="50"/>
      <c r="W187" s="50"/>
      <c r="X187" s="50"/>
      <c r="Y187" s="50"/>
      <c r="Z187" s="34"/>
      <c r="AA187" s="34"/>
      <c r="AB187" s="34"/>
      <c r="AC187" s="30"/>
      <c r="AD187" s="30"/>
      <c r="AE187" s="30"/>
    </row>
    <row r="188" spans="2:31" s="28" customFormat="1">
      <c r="B188" s="56"/>
      <c r="C188" s="56"/>
      <c r="D188" s="56" t="s">
        <v>262</v>
      </c>
      <c r="E188" s="58"/>
      <c r="F188" s="58"/>
      <c r="G188" s="58"/>
      <c r="H188" s="57">
        <f t="shared" ref="H188:M188" si="71">H189+H190</f>
        <v>9669.2999999999993</v>
      </c>
      <c r="I188" s="57">
        <f t="shared" si="71"/>
        <v>9669.2999999999993</v>
      </c>
      <c r="J188" s="57">
        <f t="shared" si="71"/>
        <v>2177.7252330000001</v>
      </c>
      <c r="K188" s="57">
        <f t="shared" si="71"/>
        <v>839.66094399999997</v>
      </c>
      <c r="L188" s="57">
        <f t="shared" si="71"/>
        <v>1457.007703</v>
      </c>
      <c r="M188" s="57">
        <f t="shared" si="71"/>
        <v>2177.7252330000001</v>
      </c>
      <c r="N188" s="54"/>
      <c r="O188" s="55">
        <f t="shared" si="43"/>
        <v>22.52205674661041</v>
      </c>
      <c r="P188" s="55">
        <f>+(M188/J188)*100</f>
        <v>100</v>
      </c>
      <c r="Q188" s="34"/>
      <c r="R188" s="50"/>
      <c r="S188" s="50"/>
      <c r="T188" s="50"/>
      <c r="U188" s="50"/>
      <c r="V188" s="50"/>
      <c r="W188" s="50"/>
      <c r="X188" s="50"/>
      <c r="Y188" s="50"/>
      <c r="Z188" s="34"/>
      <c r="AA188" s="34"/>
      <c r="AB188" s="34"/>
      <c r="AC188" s="30"/>
      <c r="AD188" s="30"/>
      <c r="AE188" s="30"/>
    </row>
    <row r="189" spans="2:31" s="28" customFormat="1">
      <c r="B189" s="36"/>
      <c r="C189" s="36"/>
      <c r="D189" s="36"/>
      <c r="E189" s="28" t="s">
        <v>263</v>
      </c>
      <c r="F189" s="58"/>
      <c r="G189" s="58"/>
      <c r="H189" s="59">
        <v>9319.2999999999993</v>
      </c>
      <c r="I189" s="59">
        <v>9319.2999999999993</v>
      </c>
      <c r="J189" s="60">
        <v>2177.7252330000001</v>
      </c>
      <c r="K189" s="60">
        <v>839.66094399999997</v>
      </c>
      <c r="L189" s="60">
        <v>1457.007703</v>
      </c>
      <c r="M189" s="60">
        <v>2177.7252330000001</v>
      </c>
      <c r="N189" s="61"/>
      <c r="O189" s="62">
        <f t="shared" si="43"/>
        <v>23.367905668880713</v>
      </c>
      <c r="P189" s="62">
        <f>+(M189/J189)*100</f>
        <v>100</v>
      </c>
      <c r="Q189" s="34"/>
      <c r="R189" s="50"/>
      <c r="S189" s="50"/>
      <c r="T189" s="50"/>
      <c r="U189" s="50"/>
      <c r="V189" s="50"/>
      <c r="W189" s="50"/>
      <c r="X189" s="50"/>
      <c r="Y189" s="50"/>
      <c r="Z189" s="34"/>
      <c r="AA189" s="34"/>
      <c r="AB189" s="34"/>
      <c r="AC189" s="30"/>
      <c r="AD189" s="30"/>
      <c r="AE189" s="30"/>
    </row>
    <row r="190" spans="2:31" s="28" customFormat="1">
      <c r="B190" s="36"/>
      <c r="C190" s="36"/>
      <c r="D190" s="36"/>
      <c r="E190" s="28" t="s">
        <v>264</v>
      </c>
      <c r="F190" s="58"/>
      <c r="G190" s="58"/>
      <c r="H190" s="59">
        <v>350</v>
      </c>
      <c r="I190" s="59">
        <v>350</v>
      </c>
      <c r="J190" s="60">
        <v>0</v>
      </c>
      <c r="K190" s="60">
        <v>0</v>
      </c>
      <c r="L190" s="60">
        <v>0</v>
      </c>
      <c r="M190" s="60">
        <v>0</v>
      </c>
      <c r="N190" s="61"/>
      <c r="O190" s="62">
        <f t="shared" si="43"/>
        <v>0</v>
      </c>
      <c r="P190" s="62">
        <v>0</v>
      </c>
      <c r="Q190" s="34"/>
      <c r="R190" s="50"/>
      <c r="S190" s="50"/>
      <c r="T190" s="50"/>
      <c r="U190" s="50"/>
      <c r="V190" s="50"/>
      <c r="W190" s="50"/>
      <c r="X190" s="50"/>
      <c r="Y190" s="50"/>
      <c r="Z190" s="34"/>
      <c r="AA190" s="34"/>
      <c r="AB190" s="34"/>
      <c r="AC190" s="30"/>
      <c r="AD190" s="30"/>
      <c r="AE190" s="30"/>
    </row>
    <row r="191" spans="2:31" s="28" customFormat="1">
      <c r="B191" s="56"/>
      <c r="C191" s="56"/>
      <c r="D191" s="56" t="s">
        <v>260</v>
      </c>
      <c r="E191" s="58"/>
      <c r="F191" s="58"/>
      <c r="G191" s="58"/>
      <c r="H191" s="57">
        <f t="shared" ref="H191:M191" si="72">H192</f>
        <v>37561.79998774</v>
      </c>
      <c r="I191" s="57">
        <f t="shared" si="72"/>
        <v>36969.212929260008</v>
      </c>
      <c r="J191" s="57">
        <f t="shared" si="72"/>
        <v>7659.7840139100008</v>
      </c>
      <c r="K191" s="57">
        <f t="shared" si="72"/>
        <v>0.45182541999999998</v>
      </c>
      <c r="L191" s="57">
        <f t="shared" si="72"/>
        <v>4836.3687522999999</v>
      </c>
      <c r="M191" s="57">
        <f t="shared" si="72"/>
        <v>7659.7840139100008</v>
      </c>
      <c r="N191" s="54"/>
      <c r="O191" s="55">
        <f t="shared" si="43"/>
        <v>20.719359182914911</v>
      </c>
      <c r="P191" s="55">
        <f t="shared" ref="P191:P224" si="73">+(M191/J191)*100</f>
        <v>100</v>
      </c>
      <c r="Q191" s="34"/>
      <c r="R191" s="50"/>
      <c r="S191" s="50"/>
      <c r="T191" s="50"/>
      <c r="U191" s="50"/>
      <c r="V191" s="50"/>
      <c r="W191" s="50"/>
      <c r="X191" s="50"/>
      <c r="Y191" s="50"/>
      <c r="Z191" s="34"/>
      <c r="AA191" s="34"/>
      <c r="AB191" s="34"/>
      <c r="AC191" s="30"/>
      <c r="AD191" s="30"/>
      <c r="AE191" s="30"/>
    </row>
    <row r="192" spans="2:31" s="28" customFormat="1">
      <c r="B192" s="36"/>
      <c r="C192" s="36"/>
      <c r="D192" s="36"/>
      <c r="E192" s="28" t="s">
        <v>265</v>
      </c>
      <c r="F192" s="58"/>
      <c r="G192" s="58"/>
      <c r="H192" s="59">
        <f t="shared" ref="H192:M192" si="74">H193+H194</f>
        <v>37561.79998774</v>
      </c>
      <c r="I192" s="59">
        <f t="shared" si="74"/>
        <v>36969.212929260008</v>
      </c>
      <c r="J192" s="59">
        <f t="shared" si="74"/>
        <v>7659.7840139100008</v>
      </c>
      <c r="K192" s="59">
        <f t="shared" si="74"/>
        <v>0.45182541999999998</v>
      </c>
      <c r="L192" s="59">
        <f t="shared" si="74"/>
        <v>4836.3687522999999</v>
      </c>
      <c r="M192" s="59">
        <f t="shared" si="74"/>
        <v>7659.7840139100008</v>
      </c>
      <c r="N192" s="69"/>
      <c r="O192" s="70">
        <f t="shared" si="43"/>
        <v>20.719359182914911</v>
      </c>
      <c r="P192" s="70">
        <f t="shared" si="73"/>
        <v>100</v>
      </c>
      <c r="Q192" s="34"/>
      <c r="R192" s="50"/>
      <c r="S192" s="50"/>
      <c r="T192" s="50"/>
      <c r="U192" s="50"/>
      <c r="V192" s="50"/>
      <c r="W192" s="50"/>
      <c r="X192" s="50"/>
      <c r="Y192" s="50"/>
      <c r="Z192" s="34"/>
      <c r="AA192" s="34"/>
      <c r="AB192" s="34"/>
      <c r="AC192" s="30"/>
      <c r="AD192" s="30"/>
      <c r="AE192" s="30"/>
    </row>
    <row r="193" spans="2:31" s="28" customFormat="1">
      <c r="B193" s="36"/>
      <c r="C193" s="36"/>
      <c r="D193" s="36"/>
      <c r="F193" s="58" t="s">
        <v>221</v>
      </c>
      <c r="G193" s="58"/>
      <c r="H193" s="59">
        <v>590.89999969999997</v>
      </c>
      <c r="I193" s="59">
        <v>602.07082672000001</v>
      </c>
      <c r="J193" s="60">
        <v>1.3502596800000002</v>
      </c>
      <c r="K193" s="60">
        <v>0.45182541999999998</v>
      </c>
      <c r="L193" s="60">
        <v>1.24660281</v>
      </c>
      <c r="M193" s="60">
        <v>1.3502596800000002</v>
      </c>
      <c r="N193" s="61"/>
      <c r="O193" s="62">
        <f t="shared" si="43"/>
        <v>0.22426924210163635</v>
      </c>
      <c r="P193" s="62">
        <f t="shared" si="73"/>
        <v>100</v>
      </c>
      <c r="Q193" s="34"/>
      <c r="R193" s="50"/>
      <c r="S193" s="50"/>
      <c r="T193" s="50"/>
      <c r="U193" s="50"/>
      <c r="V193" s="50"/>
      <c r="W193" s="50"/>
      <c r="X193" s="50"/>
      <c r="Y193" s="50"/>
      <c r="Z193" s="34"/>
      <c r="AA193" s="34"/>
      <c r="AB193" s="34"/>
      <c r="AC193" s="30"/>
      <c r="AD193" s="30"/>
      <c r="AE193" s="30"/>
    </row>
    <row r="194" spans="2:31" s="28" customFormat="1">
      <c r="B194" s="36"/>
      <c r="C194" s="36"/>
      <c r="D194" s="36"/>
      <c r="F194" s="58" t="s">
        <v>266</v>
      </c>
      <c r="G194" s="58"/>
      <c r="H194" s="59">
        <f t="shared" ref="H194:M194" si="75">H195+H196+H197</f>
        <v>36970.899988040001</v>
      </c>
      <c r="I194" s="59">
        <f t="shared" si="75"/>
        <v>36367.142102540005</v>
      </c>
      <c r="J194" s="59">
        <f t="shared" si="75"/>
        <v>7658.4337542300009</v>
      </c>
      <c r="K194" s="59">
        <f t="shared" si="75"/>
        <v>0</v>
      </c>
      <c r="L194" s="59">
        <f t="shared" si="75"/>
        <v>4835.1221494900001</v>
      </c>
      <c r="M194" s="59">
        <f t="shared" si="75"/>
        <v>7658.4337542300009</v>
      </c>
      <c r="N194" s="69"/>
      <c r="O194" s="70">
        <f t="shared" si="43"/>
        <v>21.058662604381855</v>
      </c>
      <c r="P194" s="70">
        <f t="shared" si="73"/>
        <v>100</v>
      </c>
      <c r="Q194" s="34"/>
      <c r="R194" s="50"/>
      <c r="S194" s="50"/>
      <c r="T194" s="50"/>
      <c r="U194" s="50"/>
      <c r="V194" s="50"/>
      <c r="W194" s="50"/>
      <c r="X194" s="50"/>
      <c r="Y194" s="50"/>
      <c r="Z194" s="34"/>
      <c r="AA194" s="34"/>
      <c r="AB194" s="34"/>
      <c r="AC194" s="30"/>
      <c r="AD194" s="30"/>
      <c r="AE194" s="30"/>
    </row>
    <row r="195" spans="2:31" s="28" customFormat="1">
      <c r="B195" s="36"/>
      <c r="C195" s="36"/>
      <c r="D195" s="36"/>
      <c r="F195" s="58"/>
      <c r="G195" s="58" t="s">
        <v>224</v>
      </c>
      <c r="H195" s="59">
        <v>4968.8899042499997</v>
      </c>
      <c r="I195" s="59">
        <v>4968.8899042499997</v>
      </c>
      <c r="J195" s="60">
        <v>728.70733074999998</v>
      </c>
      <c r="K195" s="60">
        <v>0</v>
      </c>
      <c r="L195" s="60">
        <v>414.51369348000003</v>
      </c>
      <c r="M195" s="60">
        <v>728.70733074999998</v>
      </c>
      <c r="N195" s="61"/>
      <c r="O195" s="62">
        <f t="shared" si="43"/>
        <v>14.665394983429211</v>
      </c>
      <c r="P195" s="62">
        <f t="shared" si="73"/>
        <v>100</v>
      </c>
      <c r="Q195" s="34"/>
      <c r="R195" s="50"/>
      <c r="S195" s="50"/>
      <c r="T195" s="50"/>
      <c r="U195" s="50"/>
      <c r="V195" s="50"/>
      <c r="W195" s="50"/>
      <c r="X195" s="50"/>
      <c r="Y195" s="50"/>
      <c r="Z195" s="34"/>
      <c r="AA195" s="34"/>
      <c r="AB195" s="34"/>
      <c r="AC195" s="30"/>
      <c r="AD195" s="30"/>
      <c r="AE195" s="30"/>
    </row>
    <row r="196" spans="2:31" s="28" customFormat="1">
      <c r="B196" s="36"/>
      <c r="C196" s="36"/>
      <c r="D196" s="36"/>
      <c r="F196" s="58"/>
      <c r="G196" s="58" t="s">
        <v>267</v>
      </c>
      <c r="H196" s="59">
        <v>1891.7979211100001</v>
      </c>
      <c r="I196" s="59">
        <v>1891.7979211099996</v>
      </c>
      <c r="J196" s="60">
        <v>240.04954715000002</v>
      </c>
      <c r="K196" s="60">
        <v>0</v>
      </c>
      <c r="L196" s="60">
        <v>0</v>
      </c>
      <c r="M196" s="60">
        <v>240.04954715000002</v>
      </c>
      <c r="N196" s="61"/>
      <c r="O196" s="62">
        <f t="shared" si="43"/>
        <v>12.688963470747053</v>
      </c>
      <c r="P196" s="62">
        <f t="shared" si="73"/>
        <v>100</v>
      </c>
      <c r="Q196" s="34"/>
      <c r="R196" s="50"/>
      <c r="S196" s="50"/>
      <c r="T196" s="50"/>
      <c r="U196" s="50"/>
      <c r="V196" s="50"/>
      <c r="W196" s="50"/>
      <c r="X196" s="50"/>
      <c r="Y196" s="50"/>
      <c r="Z196" s="34"/>
      <c r="AA196" s="34"/>
      <c r="AB196" s="34"/>
      <c r="AC196" s="30"/>
      <c r="AD196" s="30"/>
      <c r="AE196" s="30"/>
    </row>
    <row r="197" spans="2:31" s="28" customFormat="1">
      <c r="B197" s="36"/>
      <c r="C197" s="36"/>
      <c r="D197" s="36"/>
      <c r="F197" s="58"/>
      <c r="G197" s="58" t="s">
        <v>60</v>
      </c>
      <c r="H197" s="59">
        <v>30110.21216268</v>
      </c>
      <c r="I197" s="59">
        <v>29506.454277180004</v>
      </c>
      <c r="J197" s="60">
        <v>6689.6768763300006</v>
      </c>
      <c r="K197" s="60">
        <v>0</v>
      </c>
      <c r="L197" s="60">
        <v>4420.6084560099998</v>
      </c>
      <c r="M197" s="60">
        <v>6689.6768763300006</v>
      </c>
      <c r="N197" s="61"/>
      <c r="O197" s="62">
        <f t="shared" si="43"/>
        <v>22.671910401324396</v>
      </c>
      <c r="P197" s="62">
        <f t="shared" si="73"/>
        <v>100</v>
      </c>
      <c r="Q197" s="34"/>
      <c r="R197" s="50"/>
      <c r="S197" s="50"/>
      <c r="T197" s="50"/>
      <c r="U197" s="50"/>
      <c r="V197" s="50"/>
      <c r="W197" s="50"/>
      <c r="X197" s="50"/>
      <c r="Y197" s="50"/>
      <c r="Z197" s="34"/>
      <c r="AA197" s="34"/>
      <c r="AB197" s="34"/>
      <c r="AC197" s="30"/>
      <c r="AD197" s="30"/>
      <c r="AE197" s="30"/>
    </row>
    <row r="198" spans="2:31" s="28" customFormat="1">
      <c r="B198" s="56" t="s">
        <v>268</v>
      </c>
      <c r="C198" s="56"/>
      <c r="D198" s="56"/>
      <c r="E198" s="58"/>
      <c r="F198" s="58"/>
      <c r="G198" s="58"/>
      <c r="H198" s="64">
        <f t="shared" ref="H198:M200" si="76">H199</f>
        <v>1308.0610880000002</v>
      </c>
      <c r="I198" s="64">
        <f t="shared" si="76"/>
        <v>1173.0350937600001</v>
      </c>
      <c r="J198" s="64">
        <f t="shared" si="76"/>
        <v>318.65856891999999</v>
      </c>
      <c r="K198" s="64">
        <f t="shared" si="76"/>
        <v>63.653827769999992</v>
      </c>
      <c r="L198" s="64">
        <f t="shared" si="76"/>
        <v>254.42189458999999</v>
      </c>
      <c r="M198" s="64">
        <f t="shared" si="76"/>
        <v>318.64344237</v>
      </c>
      <c r="N198" s="65"/>
      <c r="O198" s="66">
        <f t="shared" si="43"/>
        <v>27.164016154762511</v>
      </c>
      <c r="P198" s="66">
        <f t="shared" si="73"/>
        <v>99.995253054059944</v>
      </c>
      <c r="Q198" s="33"/>
      <c r="R198" s="50"/>
      <c r="S198" s="50"/>
      <c r="T198" s="50"/>
      <c r="U198" s="50"/>
      <c r="V198" s="50"/>
      <c r="W198" s="50"/>
      <c r="X198" s="50"/>
      <c r="Y198" s="50"/>
      <c r="Z198" s="34"/>
      <c r="AA198" s="34"/>
      <c r="AB198" s="34"/>
      <c r="AC198" s="30"/>
      <c r="AD198" s="30"/>
      <c r="AE198" s="30"/>
    </row>
    <row r="199" spans="2:31" s="28" customFormat="1">
      <c r="B199" s="36"/>
      <c r="C199" s="36" t="s">
        <v>269</v>
      </c>
      <c r="D199" s="36"/>
      <c r="F199" s="58"/>
      <c r="G199" s="58"/>
      <c r="H199" s="64">
        <f t="shared" si="76"/>
        <v>1308.0610880000002</v>
      </c>
      <c r="I199" s="64">
        <f t="shared" si="76"/>
        <v>1173.0350937600001</v>
      </c>
      <c r="J199" s="64">
        <f t="shared" si="76"/>
        <v>318.65856891999999</v>
      </c>
      <c r="K199" s="64">
        <f t="shared" si="76"/>
        <v>63.653827769999992</v>
      </c>
      <c r="L199" s="64">
        <f t="shared" si="76"/>
        <v>254.42189458999999</v>
      </c>
      <c r="M199" s="64">
        <f t="shared" si="76"/>
        <v>318.64344237</v>
      </c>
      <c r="N199" s="65"/>
      <c r="O199" s="66">
        <f t="shared" ref="O199:O224" si="77">(M199/I199)*100</f>
        <v>27.164016154762511</v>
      </c>
      <c r="P199" s="66">
        <f t="shared" si="73"/>
        <v>99.995253054059944</v>
      </c>
      <c r="Q199" s="34"/>
      <c r="R199" s="50"/>
      <c r="S199" s="50"/>
      <c r="T199" s="50"/>
      <c r="U199" s="50"/>
      <c r="V199" s="50"/>
      <c r="W199" s="50"/>
      <c r="X199" s="50"/>
      <c r="Y199" s="50"/>
      <c r="Z199" s="34"/>
      <c r="AA199" s="34"/>
      <c r="AB199" s="34"/>
      <c r="AC199" s="30"/>
      <c r="AD199" s="30"/>
      <c r="AE199" s="30"/>
    </row>
    <row r="200" spans="2:31" s="28" customFormat="1">
      <c r="B200" s="56"/>
      <c r="C200" s="56"/>
      <c r="D200" s="56" t="s">
        <v>128</v>
      </c>
      <c r="E200" s="58"/>
      <c r="F200" s="58"/>
      <c r="G200" s="58"/>
      <c r="H200" s="57">
        <f t="shared" si="76"/>
        <v>1308.0610880000002</v>
      </c>
      <c r="I200" s="57">
        <f t="shared" si="76"/>
        <v>1173.0350937600001</v>
      </c>
      <c r="J200" s="57">
        <f t="shared" si="76"/>
        <v>318.65856891999999</v>
      </c>
      <c r="K200" s="57">
        <f t="shared" si="76"/>
        <v>63.653827769999992</v>
      </c>
      <c r="L200" s="57">
        <f t="shared" si="76"/>
        <v>254.42189458999999</v>
      </c>
      <c r="M200" s="57">
        <f t="shared" si="76"/>
        <v>318.64344237</v>
      </c>
      <c r="N200" s="54"/>
      <c r="O200" s="55">
        <f t="shared" si="77"/>
        <v>27.164016154762511</v>
      </c>
      <c r="P200" s="55">
        <f t="shared" si="73"/>
        <v>99.995253054059944</v>
      </c>
      <c r="Q200" s="34"/>
      <c r="R200" s="50"/>
      <c r="S200" s="50"/>
      <c r="T200" s="50"/>
      <c r="U200" s="50"/>
      <c r="V200" s="50"/>
      <c r="W200" s="50"/>
      <c r="X200" s="50"/>
      <c r="Y200" s="50"/>
      <c r="Z200" s="34"/>
      <c r="AA200" s="34"/>
      <c r="AB200" s="34"/>
      <c r="AC200" s="30"/>
      <c r="AD200" s="30"/>
      <c r="AE200" s="30"/>
    </row>
    <row r="201" spans="2:31" s="28" customFormat="1">
      <c r="B201" s="36"/>
      <c r="C201" s="36"/>
      <c r="D201" s="36"/>
      <c r="E201" s="28" t="s">
        <v>270</v>
      </c>
      <c r="F201" s="58"/>
      <c r="G201" s="58"/>
      <c r="H201" s="59">
        <f t="shared" ref="H201:M201" si="78">H202+H203+H204</f>
        <v>1308.0610880000002</v>
      </c>
      <c r="I201" s="59">
        <f t="shared" si="78"/>
        <v>1173.0350937600001</v>
      </c>
      <c r="J201" s="60">
        <f t="shared" si="78"/>
        <v>318.65856891999999</v>
      </c>
      <c r="K201" s="60">
        <f t="shared" si="78"/>
        <v>63.653827769999992</v>
      </c>
      <c r="L201" s="60">
        <f t="shared" si="78"/>
        <v>254.42189458999999</v>
      </c>
      <c r="M201" s="60">
        <f t="shared" si="78"/>
        <v>318.64344237</v>
      </c>
      <c r="N201" s="61"/>
      <c r="O201" s="62">
        <f t="shared" si="77"/>
        <v>27.164016154762511</v>
      </c>
      <c r="P201" s="62">
        <f t="shared" si="73"/>
        <v>99.995253054059944</v>
      </c>
      <c r="Q201" s="34"/>
      <c r="R201" s="50"/>
      <c r="S201" s="50"/>
      <c r="T201" s="50"/>
      <c r="U201" s="50"/>
      <c r="V201" s="50"/>
      <c r="W201" s="50"/>
      <c r="X201" s="50"/>
      <c r="Y201" s="50"/>
      <c r="Z201" s="34"/>
      <c r="AA201" s="34"/>
      <c r="AB201" s="34"/>
      <c r="AC201" s="30"/>
      <c r="AD201" s="30"/>
      <c r="AE201" s="30"/>
    </row>
    <row r="202" spans="2:31" s="28" customFormat="1">
      <c r="B202" s="36"/>
      <c r="C202" s="36"/>
      <c r="D202" s="36"/>
      <c r="F202" s="58" t="s">
        <v>271</v>
      </c>
      <c r="G202" s="58"/>
      <c r="H202" s="59">
        <v>362.38793300000015</v>
      </c>
      <c r="I202" s="59">
        <v>357.38793300000009</v>
      </c>
      <c r="J202" s="60">
        <v>70.455060729999971</v>
      </c>
      <c r="K202" s="60">
        <v>6.2103954999999997</v>
      </c>
      <c r="L202" s="60">
        <v>48.214786750000002</v>
      </c>
      <c r="M202" s="60">
        <v>70.455060729999971</v>
      </c>
      <c r="N202" s="61"/>
      <c r="O202" s="62">
        <f t="shared" si="77"/>
        <v>19.713889089254717</v>
      </c>
      <c r="P202" s="62">
        <f t="shared" si="73"/>
        <v>100</v>
      </c>
      <c r="Q202" s="34"/>
      <c r="R202" s="50"/>
      <c r="S202" s="50"/>
      <c r="T202" s="50"/>
      <c r="U202" s="50"/>
      <c r="V202" s="50"/>
      <c r="W202" s="50"/>
      <c r="X202" s="50"/>
      <c r="Y202" s="50"/>
      <c r="Z202" s="34"/>
      <c r="AA202" s="34"/>
      <c r="AB202" s="34"/>
      <c r="AC202" s="30"/>
      <c r="AD202" s="30"/>
      <c r="AE202" s="30"/>
    </row>
    <row r="203" spans="2:31" s="28" customFormat="1">
      <c r="B203" s="36"/>
      <c r="C203" s="36"/>
      <c r="D203" s="36"/>
      <c r="F203" s="58" t="s">
        <v>272</v>
      </c>
      <c r="G203" s="58"/>
      <c r="H203" s="59">
        <v>610.95886199999995</v>
      </c>
      <c r="I203" s="59">
        <v>480.93286776000008</v>
      </c>
      <c r="J203" s="60">
        <v>177.13332808999999</v>
      </c>
      <c r="K203" s="60">
        <v>57.443432269999995</v>
      </c>
      <c r="L203" s="60">
        <v>166.20710783999999</v>
      </c>
      <c r="M203" s="60">
        <v>177.11820154</v>
      </c>
      <c r="N203" s="61"/>
      <c r="O203" s="62">
        <f t="shared" si="77"/>
        <v>36.828050942941019</v>
      </c>
      <c r="P203" s="62">
        <f t="shared" si="73"/>
        <v>99.99146035917515</v>
      </c>
      <c r="Q203" s="34"/>
      <c r="R203" s="50"/>
      <c r="S203" s="50"/>
      <c r="T203" s="50"/>
      <c r="U203" s="50"/>
      <c r="V203" s="50"/>
      <c r="W203" s="50"/>
      <c r="X203" s="50"/>
      <c r="Y203" s="50"/>
      <c r="Z203" s="34"/>
      <c r="AA203" s="34"/>
      <c r="AB203" s="34"/>
      <c r="AC203" s="30"/>
      <c r="AD203" s="30"/>
      <c r="AE203" s="30"/>
    </row>
    <row r="204" spans="2:31" s="28" customFormat="1">
      <c r="B204" s="36"/>
      <c r="C204" s="36"/>
      <c r="D204" s="36"/>
      <c r="F204" s="58" t="s">
        <v>273</v>
      </c>
      <c r="G204" s="58"/>
      <c r="H204" s="59">
        <v>334.714293</v>
      </c>
      <c r="I204" s="59">
        <v>334.71429300000005</v>
      </c>
      <c r="J204" s="60">
        <v>71.070180099999988</v>
      </c>
      <c r="K204" s="60">
        <v>0</v>
      </c>
      <c r="L204" s="60">
        <v>40</v>
      </c>
      <c r="M204" s="60">
        <v>71.070180099999988</v>
      </c>
      <c r="N204" s="61"/>
      <c r="O204" s="62">
        <f t="shared" si="77"/>
        <v>21.233087915967776</v>
      </c>
      <c r="P204" s="62">
        <f t="shared" si="73"/>
        <v>100</v>
      </c>
      <c r="Q204" s="34"/>
      <c r="R204" s="50"/>
      <c r="S204" s="50"/>
      <c r="T204" s="50"/>
      <c r="U204" s="50"/>
      <c r="V204" s="50"/>
      <c r="W204" s="50"/>
      <c r="X204" s="50"/>
      <c r="Y204" s="50"/>
      <c r="Z204" s="34"/>
      <c r="AA204" s="34"/>
      <c r="AB204" s="34"/>
      <c r="AC204" s="30"/>
      <c r="AD204" s="30"/>
      <c r="AE204" s="30"/>
    </row>
    <row r="205" spans="2:31" s="28" customFormat="1">
      <c r="B205" s="56" t="s">
        <v>274</v>
      </c>
      <c r="C205" s="56"/>
      <c r="D205" s="56"/>
      <c r="E205" s="58"/>
      <c r="F205" s="58"/>
      <c r="G205" s="58"/>
      <c r="H205" s="64">
        <f t="shared" ref="H205:M205" si="79">H206</f>
        <v>10543.34874500001</v>
      </c>
      <c r="I205" s="64">
        <f t="shared" si="79"/>
        <v>10984.166254190006</v>
      </c>
      <c r="J205" s="64">
        <f t="shared" si="79"/>
        <v>2493.7785980900003</v>
      </c>
      <c r="K205" s="64">
        <f t="shared" si="79"/>
        <v>844.61637140000005</v>
      </c>
      <c r="L205" s="64">
        <f t="shared" si="79"/>
        <v>1679.2428276399994</v>
      </c>
      <c r="M205" s="64">
        <f t="shared" si="79"/>
        <v>2400.428963110001</v>
      </c>
      <c r="N205" s="65"/>
      <c r="O205" s="66">
        <f t="shared" si="77"/>
        <v>21.853538152650742</v>
      </c>
      <c r="P205" s="66">
        <f t="shared" si="73"/>
        <v>96.256699169224717</v>
      </c>
      <c r="Q205" s="33"/>
      <c r="R205" s="50"/>
      <c r="S205" s="50"/>
      <c r="T205" s="50"/>
      <c r="U205" s="50"/>
      <c r="V205" s="50"/>
      <c r="W205" s="50"/>
      <c r="X205" s="50"/>
      <c r="Y205" s="50"/>
      <c r="Z205" s="34"/>
      <c r="AA205" s="34"/>
      <c r="AB205" s="34"/>
      <c r="AC205" s="30"/>
      <c r="AD205" s="30"/>
      <c r="AE205" s="30"/>
    </row>
    <row r="206" spans="2:31" s="28" customFormat="1">
      <c r="B206" s="36"/>
      <c r="C206" s="36" t="s">
        <v>275</v>
      </c>
      <c r="D206" s="36"/>
      <c r="F206" s="58"/>
      <c r="G206" s="58"/>
      <c r="H206" s="64">
        <f t="shared" ref="H206:M206" si="80">H207+H219+H223</f>
        <v>10543.34874500001</v>
      </c>
      <c r="I206" s="64">
        <f t="shared" si="80"/>
        <v>10984.166254190006</v>
      </c>
      <c r="J206" s="64">
        <f t="shared" si="80"/>
        <v>2493.7785980900003</v>
      </c>
      <c r="K206" s="64">
        <f t="shared" si="80"/>
        <v>844.61637140000005</v>
      </c>
      <c r="L206" s="64">
        <f t="shared" si="80"/>
        <v>1679.2428276399994</v>
      </c>
      <c r="M206" s="64">
        <f t="shared" si="80"/>
        <v>2400.428963110001</v>
      </c>
      <c r="N206" s="65"/>
      <c r="O206" s="66">
        <f t="shared" si="77"/>
        <v>21.853538152650742</v>
      </c>
      <c r="P206" s="66">
        <f t="shared" si="73"/>
        <v>96.256699169224717</v>
      </c>
      <c r="Q206" s="34"/>
      <c r="R206" s="50"/>
      <c r="S206" s="50"/>
      <c r="T206" s="50"/>
      <c r="U206" s="50"/>
      <c r="V206" s="50"/>
      <c r="W206" s="50"/>
      <c r="X206" s="50"/>
      <c r="Y206" s="50"/>
      <c r="Z206" s="34"/>
      <c r="AA206" s="34"/>
      <c r="AB206" s="34"/>
      <c r="AC206" s="30"/>
      <c r="AD206" s="30"/>
      <c r="AE206" s="30"/>
    </row>
    <row r="207" spans="2:31" s="28" customFormat="1">
      <c r="B207" s="56"/>
      <c r="C207" s="56"/>
      <c r="D207" s="56" t="s">
        <v>124</v>
      </c>
      <c r="E207" s="58"/>
      <c r="F207" s="58"/>
      <c r="G207" s="58"/>
      <c r="H207" s="57">
        <f t="shared" ref="H207:M207" si="81">SUM(H208:H218)</f>
        <v>7388.4780660000106</v>
      </c>
      <c r="I207" s="57">
        <f t="shared" si="81"/>
        <v>7693.0015218300059</v>
      </c>
      <c r="J207" s="64">
        <f t="shared" si="81"/>
        <v>1727.1289519499994</v>
      </c>
      <c r="K207" s="64">
        <f t="shared" si="81"/>
        <v>611.34035245999996</v>
      </c>
      <c r="L207" s="64">
        <f t="shared" si="81"/>
        <v>1222.4093699199993</v>
      </c>
      <c r="M207" s="64">
        <f t="shared" si="81"/>
        <v>1702.8142754600008</v>
      </c>
      <c r="N207" s="65"/>
      <c r="O207" s="66">
        <f t="shared" si="77"/>
        <v>22.134589088901368</v>
      </c>
      <c r="P207" s="66">
        <f t="shared" si="73"/>
        <v>98.592191019521351</v>
      </c>
      <c r="Q207" s="34"/>
      <c r="R207" s="50"/>
      <c r="S207" s="50"/>
      <c r="T207" s="50"/>
      <c r="U207" s="50"/>
      <c r="V207" s="50"/>
      <c r="W207" s="50"/>
      <c r="X207" s="50"/>
      <c r="Y207" s="50"/>
      <c r="Z207" s="34"/>
      <c r="AA207" s="34"/>
      <c r="AB207" s="34"/>
      <c r="AC207" s="30"/>
      <c r="AD207" s="30"/>
      <c r="AE207" s="30"/>
    </row>
    <row r="208" spans="2:31" s="28" customFormat="1">
      <c r="B208" s="36"/>
      <c r="C208" s="36"/>
      <c r="D208" s="36"/>
      <c r="E208" s="28" t="s">
        <v>276</v>
      </c>
      <c r="F208" s="58"/>
      <c r="G208" s="58"/>
      <c r="H208" s="59">
        <v>275.19763599999999</v>
      </c>
      <c r="I208" s="59">
        <v>275.19763599999965</v>
      </c>
      <c r="J208" s="60">
        <v>46.979384900000007</v>
      </c>
      <c r="K208" s="60">
        <v>17.601059539999998</v>
      </c>
      <c r="L208" s="60">
        <v>37.386183509999995</v>
      </c>
      <c r="M208" s="60">
        <v>46.301520500000002</v>
      </c>
      <c r="N208" s="61"/>
      <c r="O208" s="62">
        <f t="shared" si="77"/>
        <v>16.824824941446831</v>
      </c>
      <c r="P208" s="62">
        <f t="shared" si="73"/>
        <v>98.557102436647696</v>
      </c>
      <c r="Q208" s="34"/>
      <c r="R208" s="50"/>
      <c r="S208" s="50"/>
      <c r="T208" s="50"/>
      <c r="U208" s="50"/>
      <c r="V208" s="50"/>
      <c r="W208" s="50"/>
      <c r="X208" s="50"/>
      <c r="Y208" s="50"/>
      <c r="Z208" s="34"/>
      <c r="AA208" s="34"/>
      <c r="AB208" s="34"/>
      <c r="AC208" s="30"/>
      <c r="AD208" s="30"/>
      <c r="AE208" s="30"/>
    </row>
    <row r="209" spans="1:31" s="28" customFormat="1">
      <c r="B209" s="36"/>
      <c r="C209" s="36"/>
      <c r="D209" s="36"/>
      <c r="E209" s="28" t="s">
        <v>277</v>
      </c>
      <c r="F209" s="58"/>
      <c r="G209" s="58"/>
      <c r="H209" s="59">
        <v>36.706153</v>
      </c>
      <c r="I209" s="59">
        <v>36.706153</v>
      </c>
      <c r="J209" s="60">
        <v>1.5374279100000001</v>
      </c>
      <c r="K209" s="60">
        <v>0.49576241999999993</v>
      </c>
      <c r="L209" s="60">
        <v>0.90057498000000014</v>
      </c>
      <c r="M209" s="60">
        <v>1.2762679100000001</v>
      </c>
      <c r="N209" s="61"/>
      <c r="O209" s="62">
        <f t="shared" si="77"/>
        <v>3.4769862970930245</v>
      </c>
      <c r="P209" s="62">
        <f t="shared" si="73"/>
        <v>83.01318726547639</v>
      </c>
      <c r="Q209" s="34"/>
      <c r="R209" s="50"/>
      <c r="S209" s="50"/>
      <c r="T209" s="50"/>
      <c r="U209" s="50"/>
      <c r="V209" s="50"/>
      <c r="W209" s="50"/>
      <c r="X209" s="50"/>
      <c r="Y209" s="50"/>
      <c r="Z209" s="34"/>
      <c r="AA209" s="34"/>
      <c r="AB209" s="34"/>
      <c r="AC209" s="30"/>
      <c r="AD209" s="30"/>
      <c r="AE209" s="30"/>
    </row>
    <row r="210" spans="1:31" s="28" customFormat="1">
      <c r="B210" s="36"/>
      <c r="C210" s="36"/>
      <c r="D210" s="36"/>
      <c r="E210" s="28" t="s">
        <v>278</v>
      </c>
      <c r="F210" s="58"/>
      <c r="G210" s="58"/>
      <c r="H210" s="59">
        <v>1075.162464</v>
      </c>
      <c r="I210" s="59">
        <v>1074.8024640000003</v>
      </c>
      <c r="J210" s="60">
        <v>142.52871248000008</v>
      </c>
      <c r="K210" s="60">
        <v>50.851453239999984</v>
      </c>
      <c r="L210" s="60">
        <v>93.134600630000051</v>
      </c>
      <c r="M210" s="60">
        <v>142.52815673000003</v>
      </c>
      <c r="N210" s="61"/>
      <c r="O210" s="62">
        <f t="shared" si="77"/>
        <v>13.260869927629789</v>
      </c>
      <c r="P210" s="62">
        <f t="shared" si="73"/>
        <v>99.999610078565667</v>
      </c>
      <c r="Q210" s="34"/>
      <c r="R210" s="50"/>
      <c r="S210" s="50"/>
      <c r="T210" s="50"/>
      <c r="U210" s="50"/>
      <c r="V210" s="50"/>
      <c r="W210" s="50"/>
      <c r="X210" s="50"/>
      <c r="Y210" s="50"/>
      <c r="Z210" s="34"/>
      <c r="AA210" s="34"/>
      <c r="AB210" s="34"/>
      <c r="AC210" s="30"/>
      <c r="AD210" s="30"/>
      <c r="AE210" s="30"/>
    </row>
    <row r="211" spans="1:31" s="28" customFormat="1">
      <c r="B211" s="36"/>
      <c r="C211" s="36"/>
      <c r="D211" s="36"/>
      <c r="E211" s="28" t="s">
        <v>279</v>
      </c>
      <c r="F211" s="58"/>
      <c r="G211" s="58"/>
      <c r="H211" s="59">
        <v>59.218508</v>
      </c>
      <c r="I211" s="59">
        <v>59.218508000000021</v>
      </c>
      <c r="J211" s="60">
        <v>13.676948000000001</v>
      </c>
      <c r="K211" s="60">
        <v>4.3878319999999977</v>
      </c>
      <c r="L211" s="60">
        <v>9.089124</v>
      </c>
      <c r="M211" s="60">
        <v>13.676948000000001</v>
      </c>
      <c r="N211" s="61"/>
      <c r="O211" s="62">
        <f t="shared" si="77"/>
        <v>23.095732165356136</v>
      </c>
      <c r="P211" s="62">
        <f t="shared" si="73"/>
        <v>100</v>
      </c>
      <c r="Q211" s="34"/>
      <c r="R211" s="50"/>
      <c r="S211" s="50"/>
      <c r="T211" s="50"/>
      <c r="U211" s="50"/>
      <c r="V211" s="50"/>
      <c r="W211" s="50"/>
      <c r="X211" s="50"/>
      <c r="Y211" s="50"/>
      <c r="Z211" s="34"/>
      <c r="AA211" s="34"/>
      <c r="AB211" s="34"/>
      <c r="AC211" s="30"/>
      <c r="AD211" s="30"/>
      <c r="AE211" s="30"/>
    </row>
    <row r="212" spans="1:31" s="28" customFormat="1">
      <c r="B212" s="36"/>
      <c r="C212" s="36"/>
      <c r="D212" s="36"/>
      <c r="E212" s="28" t="s">
        <v>280</v>
      </c>
      <c r="F212" s="58"/>
      <c r="G212" s="58"/>
      <c r="H212" s="59">
        <v>4261.6379830000096</v>
      </c>
      <c r="I212" s="59">
        <v>4414.6072081900056</v>
      </c>
      <c r="J212" s="60">
        <v>1150.2544555499994</v>
      </c>
      <c r="K212" s="60">
        <v>360.68999871999995</v>
      </c>
      <c r="L212" s="60">
        <v>799.40648869999927</v>
      </c>
      <c r="M212" s="60">
        <v>1129.8171786100006</v>
      </c>
      <c r="N212" s="61"/>
      <c r="O212" s="62">
        <f t="shared" si="77"/>
        <v>25.592699991835222</v>
      </c>
      <c r="P212" s="62">
        <f t="shared" si="73"/>
        <v>98.223238619821146</v>
      </c>
      <c r="Q212" s="34"/>
      <c r="R212" s="50"/>
      <c r="S212" s="50"/>
      <c r="T212" s="50"/>
      <c r="U212" s="50"/>
      <c r="V212" s="50"/>
      <c r="W212" s="50"/>
      <c r="X212" s="50"/>
      <c r="Y212" s="50"/>
      <c r="Z212" s="34"/>
      <c r="AA212" s="34"/>
      <c r="AB212" s="34"/>
      <c r="AC212" s="30"/>
      <c r="AD212" s="30"/>
      <c r="AE212" s="30"/>
    </row>
    <row r="213" spans="1:31" s="28" customFormat="1">
      <c r="B213" s="36"/>
      <c r="C213" s="36"/>
      <c r="D213" s="36"/>
      <c r="E213" s="28" t="s">
        <v>281</v>
      </c>
      <c r="F213" s="58"/>
      <c r="G213" s="58"/>
      <c r="H213" s="59">
        <v>159.28365400000001</v>
      </c>
      <c r="I213" s="59">
        <v>159.28365400000001</v>
      </c>
      <c r="J213" s="60">
        <v>2.0339750000000003</v>
      </c>
      <c r="K213" s="60">
        <v>0.701461</v>
      </c>
      <c r="L213" s="60">
        <v>1.4116730000000002</v>
      </c>
      <c r="M213" s="60">
        <v>2.0339750000000003</v>
      </c>
      <c r="N213" s="61"/>
      <c r="O213" s="62">
        <f t="shared" si="77"/>
        <v>1.2769514943447997</v>
      </c>
      <c r="P213" s="62">
        <f t="shared" si="73"/>
        <v>100</v>
      </c>
      <c r="Q213" s="34"/>
      <c r="R213" s="50"/>
      <c r="S213" s="50"/>
      <c r="T213" s="50"/>
      <c r="U213" s="50"/>
      <c r="V213" s="50"/>
      <c r="W213" s="50"/>
      <c r="X213" s="50"/>
      <c r="Y213" s="50"/>
      <c r="Z213" s="34"/>
      <c r="AA213" s="34"/>
      <c r="AB213" s="34"/>
      <c r="AC213" s="30"/>
      <c r="AD213" s="30"/>
      <c r="AE213" s="30"/>
    </row>
    <row r="214" spans="1:31" s="28" customFormat="1">
      <c r="B214" s="36"/>
      <c r="C214" s="36"/>
      <c r="D214" s="36"/>
      <c r="E214" s="28" t="s">
        <v>282</v>
      </c>
      <c r="F214" s="58"/>
      <c r="G214" s="58"/>
      <c r="H214" s="59">
        <v>299.92004100000003</v>
      </c>
      <c r="I214" s="59">
        <v>301.63282988999993</v>
      </c>
      <c r="J214" s="60">
        <v>78.663680889999995</v>
      </c>
      <c r="K214" s="60">
        <v>24.551118000000006</v>
      </c>
      <c r="L214" s="60">
        <v>50.468322000000001</v>
      </c>
      <c r="M214" s="60">
        <v>78.600851889999987</v>
      </c>
      <c r="N214" s="61"/>
      <c r="O214" s="62">
        <f t="shared" si="77"/>
        <v>26.058453888677935</v>
      </c>
      <c r="P214" s="62">
        <f t="shared" si="73"/>
        <v>99.920129595654359</v>
      </c>
      <c r="Q214" s="34"/>
      <c r="R214" s="50"/>
      <c r="S214" s="50"/>
      <c r="T214" s="50"/>
      <c r="U214" s="50"/>
      <c r="V214" s="50"/>
      <c r="W214" s="50"/>
      <c r="X214" s="50"/>
      <c r="Y214" s="50"/>
      <c r="Z214" s="34"/>
      <c r="AA214" s="34"/>
      <c r="AB214" s="34"/>
      <c r="AC214" s="30"/>
      <c r="AD214" s="30"/>
      <c r="AE214" s="30"/>
    </row>
    <row r="215" spans="1:31" s="28" customFormat="1">
      <c r="B215" s="36"/>
      <c r="C215" s="36"/>
      <c r="D215" s="36"/>
      <c r="E215" s="28" t="s">
        <v>283</v>
      </c>
      <c r="F215" s="58"/>
      <c r="G215" s="58"/>
      <c r="H215" s="59">
        <v>34.535966000000002</v>
      </c>
      <c r="I215" s="59">
        <v>34.535966000000009</v>
      </c>
      <c r="J215" s="60">
        <v>8.4717969999999987</v>
      </c>
      <c r="K215" s="60">
        <v>3.1223689999999982</v>
      </c>
      <c r="L215" s="60">
        <v>5.6378750000000002</v>
      </c>
      <c r="M215" s="60">
        <v>8.467369999999999</v>
      </c>
      <c r="N215" s="61"/>
      <c r="O215" s="62">
        <f t="shared" si="77"/>
        <v>24.517542089310595</v>
      </c>
      <c r="P215" s="62">
        <f t="shared" si="73"/>
        <v>99.94774426252188</v>
      </c>
      <c r="Q215" s="34"/>
      <c r="R215" s="50"/>
      <c r="S215" s="50"/>
      <c r="T215" s="50"/>
      <c r="U215" s="50"/>
      <c r="V215" s="50"/>
      <c r="W215" s="50"/>
      <c r="X215" s="50"/>
      <c r="Y215" s="50"/>
      <c r="Z215" s="34"/>
      <c r="AA215" s="34"/>
      <c r="AB215" s="34"/>
      <c r="AC215" s="30"/>
      <c r="AD215" s="30"/>
      <c r="AE215" s="30"/>
    </row>
    <row r="216" spans="1:31" s="28" customFormat="1">
      <c r="B216" s="36"/>
      <c r="C216" s="36"/>
      <c r="D216" s="36"/>
      <c r="E216" s="28" t="s">
        <v>284</v>
      </c>
      <c r="F216" s="58"/>
      <c r="G216" s="58"/>
      <c r="H216" s="59">
        <v>1004.341038</v>
      </c>
      <c r="I216" s="59">
        <v>1154.6424797500001</v>
      </c>
      <c r="J216" s="60">
        <v>260.59902056999999</v>
      </c>
      <c r="K216" s="60">
        <v>143.26269777000002</v>
      </c>
      <c r="L216" s="60">
        <v>212.73713502999999</v>
      </c>
      <c r="M216" s="60">
        <v>260.59823305999998</v>
      </c>
      <c r="N216" s="61"/>
      <c r="O216" s="62">
        <f t="shared" si="77"/>
        <v>22.569603806402824</v>
      </c>
      <c r="P216" s="62">
        <f t="shared" si="73"/>
        <v>99.999697807766779</v>
      </c>
      <c r="Q216" s="34"/>
      <c r="R216" s="50"/>
      <c r="S216" s="50"/>
      <c r="T216" s="50"/>
      <c r="U216" s="50"/>
      <c r="V216" s="50"/>
      <c r="W216" s="50"/>
      <c r="X216" s="50"/>
      <c r="Y216" s="50"/>
      <c r="Z216" s="34"/>
      <c r="AA216" s="34"/>
      <c r="AB216" s="34"/>
      <c r="AC216" s="30"/>
      <c r="AD216" s="30"/>
      <c r="AE216" s="30"/>
    </row>
    <row r="217" spans="1:31" s="28" customFormat="1">
      <c r="B217" s="36"/>
      <c r="C217" s="36"/>
      <c r="D217" s="36"/>
      <c r="E217" s="28" t="s">
        <v>285</v>
      </c>
      <c r="F217" s="58"/>
      <c r="G217" s="58"/>
      <c r="H217" s="59">
        <v>129.61998199999999</v>
      </c>
      <c r="I217" s="59">
        <v>129.519982</v>
      </c>
      <c r="J217" s="60">
        <v>12.805429999999998</v>
      </c>
      <c r="K217" s="60">
        <v>3.6633714199999989</v>
      </c>
      <c r="L217" s="60">
        <v>6.9839308300000011</v>
      </c>
      <c r="M217" s="60">
        <v>12.25669662</v>
      </c>
      <c r="N217" s="61"/>
      <c r="O217" s="62">
        <f t="shared" si="77"/>
        <v>9.4631704164381372</v>
      </c>
      <c r="P217" s="62">
        <f t="shared" si="73"/>
        <v>95.714838314683703</v>
      </c>
      <c r="Q217" s="34"/>
      <c r="R217" s="50"/>
      <c r="S217" s="50"/>
      <c r="T217" s="50"/>
      <c r="U217" s="50"/>
      <c r="V217" s="50"/>
      <c r="W217" s="50"/>
      <c r="X217" s="50"/>
      <c r="Y217" s="50"/>
      <c r="Z217" s="34"/>
      <c r="AA217" s="34"/>
      <c r="AB217" s="34"/>
      <c r="AC217" s="30"/>
      <c r="AD217" s="30"/>
      <c r="AE217" s="30"/>
    </row>
    <row r="218" spans="1:31" s="28" customFormat="1">
      <c r="B218" s="36"/>
      <c r="C218" s="36"/>
      <c r="D218" s="36"/>
      <c r="E218" s="28" t="s">
        <v>286</v>
      </c>
      <c r="F218" s="58"/>
      <c r="G218" s="58"/>
      <c r="H218" s="59">
        <v>52.854641000000001</v>
      </c>
      <c r="I218" s="59">
        <v>52.854641000000015</v>
      </c>
      <c r="J218" s="60">
        <v>9.5781196499999943</v>
      </c>
      <c r="K218" s="60">
        <v>2.01322935</v>
      </c>
      <c r="L218" s="60">
        <v>5.2534622400000011</v>
      </c>
      <c r="M218" s="60">
        <v>7.2570771399999998</v>
      </c>
      <c r="N218" s="61"/>
      <c r="O218" s="62">
        <f t="shared" si="77"/>
        <v>13.730255286380618</v>
      </c>
      <c r="P218" s="62">
        <f t="shared" si="73"/>
        <v>75.767242477494051</v>
      </c>
      <c r="Q218" s="34"/>
      <c r="R218" s="50"/>
      <c r="S218" s="50"/>
      <c r="T218" s="50"/>
      <c r="U218" s="50"/>
      <c r="V218" s="50"/>
      <c r="W218" s="50"/>
      <c r="X218" s="50"/>
      <c r="Y218" s="50"/>
      <c r="Z218" s="34"/>
      <c r="AA218" s="34"/>
      <c r="AB218" s="34"/>
      <c r="AC218" s="30"/>
      <c r="AD218" s="30"/>
      <c r="AE218" s="30"/>
    </row>
    <row r="219" spans="1:31" s="28" customFormat="1">
      <c r="B219" s="56"/>
      <c r="C219" s="56"/>
      <c r="D219" s="56" t="s">
        <v>128</v>
      </c>
      <c r="E219" s="58"/>
      <c r="F219" s="58"/>
      <c r="G219" s="58"/>
      <c r="H219" s="57">
        <f t="shared" ref="H219:M219" si="82">SUM(H220:H222)</f>
        <v>2119.8045360000001</v>
      </c>
      <c r="I219" s="57">
        <f t="shared" si="82"/>
        <v>2256.0985893600027</v>
      </c>
      <c r="J219" s="57">
        <f t="shared" si="82"/>
        <v>535.90576714000019</v>
      </c>
      <c r="K219" s="57">
        <f t="shared" si="82"/>
        <v>165.03455108000003</v>
      </c>
      <c r="L219" s="57">
        <f t="shared" si="82"/>
        <v>324.60468211999995</v>
      </c>
      <c r="M219" s="57">
        <f t="shared" si="82"/>
        <v>501.42193092000036</v>
      </c>
      <c r="N219" s="54"/>
      <c r="O219" s="55">
        <f t="shared" si="77"/>
        <v>22.225178158647797</v>
      </c>
      <c r="P219" s="55">
        <f t="shared" si="73"/>
        <v>93.565317200441456</v>
      </c>
      <c r="Q219" s="34"/>
      <c r="R219" s="50"/>
      <c r="S219" s="50"/>
      <c r="T219" s="50"/>
      <c r="U219" s="50"/>
      <c r="V219" s="50"/>
      <c r="W219" s="50"/>
      <c r="X219" s="50"/>
      <c r="Y219" s="50"/>
      <c r="Z219" s="34"/>
      <c r="AA219" s="34"/>
      <c r="AB219" s="34"/>
      <c r="AC219" s="30"/>
      <c r="AD219" s="30"/>
      <c r="AE219" s="30"/>
    </row>
    <row r="220" spans="1:31" s="28" customFormat="1">
      <c r="B220" s="36"/>
      <c r="C220" s="36"/>
      <c r="D220" s="36"/>
      <c r="E220" s="28" t="s">
        <v>280</v>
      </c>
      <c r="F220" s="58"/>
      <c r="G220" s="58"/>
      <c r="H220" s="59">
        <v>749.06797500000005</v>
      </c>
      <c r="I220" s="59">
        <v>880.36202836000257</v>
      </c>
      <c r="J220" s="60">
        <v>221.40673892000021</v>
      </c>
      <c r="K220" s="60">
        <v>65.437927760000036</v>
      </c>
      <c r="L220" s="60">
        <v>130.44176665999998</v>
      </c>
      <c r="M220" s="60">
        <v>203.96333173000028</v>
      </c>
      <c r="N220" s="61"/>
      <c r="O220" s="62">
        <f t="shared" si="77"/>
        <v>23.168120064191868</v>
      </c>
      <c r="P220" s="62">
        <f t="shared" si="73"/>
        <v>92.121555434542273</v>
      </c>
      <c r="Q220" s="34"/>
      <c r="R220" s="50"/>
      <c r="S220" s="50"/>
      <c r="T220" s="50"/>
      <c r="U220" s="50"/>
      <c r="V220" s="50"/>
      <c r="W220" s="50"/>
      <c r="X220" s="50"/>
      <c r="Y220" s="50"/>
      <c r="Z220" s="34"/>
      <c r="AA220" s="34"/>
      <c r="AB220" s="34"/>
      <c r="AC220" s="30"/>
      <c r="AD220" s="30"/>
      <c r="AE220" s="30"/>
    </row>
    <row r="221" spans="1:31" s="28" customFormat="1">
      <c r="B221" s="36"/>
      <c r="C221" s="36"/>
      <c r="D221" s="36"/>
      <c r="E221" s="28" t="s">
        <v>287</v>
      </c>
      <c r="F221" s="58"/>
      <c r="G221" s="58"/>
      <c r="H221" s="59">
        <v>900.01047499999993</v>
      </c>
      <c r="I221" s="59">
        <v>900.01047500000016</v>
      </c>
      <c r="J221" s="60">
        <v>229.07372504999998</v>
      </c>
      <c r="K221" s="60">
        <v>72.638941489999993</v>
      </c>
      <c r="L221" s="60">
        <v>141.62781589999997</v>
      </c>
      <c r="M221" s="60">
        <v>212.03329602000002</v>
      </c>
      <c r="N221" s="61"/>
      <c r="O221" s="62">
        <f t="shared" si="77"/>
        <v>23.558980912972149</v>
      </c>
      <c r="P221" s="62">
        <f t="shared" si="73"/>
        <v>92.561159501692941</v>
      </c>
      <c r="Q221" s="34"/>
      <c r="R221" s="50"/>
      <c r="S221" s="50"/>
      <c r="T221" s="50"/>
      <c r="U221" s="50"/>
      <c r="V221" s="50"/>
      <c r="W221" s="50"/>
      <c r="X221" s="50"/>
      <c r="Y221" s="50"/>
      <c r="Z221" s="34"/>
      <c r="AA221" s="34"/>
      <c r="AB221" s="34"/>
      <c r="AC221" s="30"/>
      <c r="AD221" s="30"/>
      <c r="AE221" s="30"/>
    </row>
    <row r="222" spans="1:31" s="28" customFormat="1">
      <c r="B222" s="36"/>
      <c r="C222" s="36"/>
      <c r="D222" s="36"/>
      <c r="E222" s="28" t="s">
        <v>288</v>
      </c>
      <c r="F222" s="58"/>
      <c r="G222" s="58"/>
      <c r="H222" s="59">
        <v>470.72608600000001</v>
      </c>
      <c r="I222" s="59">
        <v>475.72608600000012</v>
      </c>
      <c r="J222" s="60">
        <v>85.425303170000049</v>
      </c>
      <c r="K222" s="60">
        <v>26.957681830000002</v>
      </c>
      <c r="L222" s="60">
        <v>52.535099559999999</v>
      </c>
      <c r="M222" s="60">
        <v>85.425303170000049</v>
      </c>
      <c r="N222" s="61"/>
      <c r="O222" s="62">
        <f t="shared" si="77"/>
        <v>17.956825510300064</v>
      </c>
      <c r="P222" s="62">
        <f t="shared" si="73"/>
        <v>100</v>
      </c>
      <c r="Q222" s="34"/>
      <c r="R222" s="50"/>
      <c r="S222" s="50"/>
      <c r="T222" s="50"/>
      <c r="U222" s="50"/>
      <c r="V222" s="50"/>
      <c r="W222" s="50"/>
      <c r="X222" s="50"/>
      <c r="Y222" s="50"/>
      <c r="Z222" s="34"/>
      <c r="AA222" s="34"/>
      <c r="AB222" s="34"/>
      <c r="AC222" s="30"/>
      <c r="AD222" s="30"/>
      <c r="AE222" s="30"/>
    </row>
    <row r="223" spans="1:31" s="28" customFormat="1">
      <c r="B223" s="56"/>
      <c r="C223" s="56"/>
      <c r="D223" s="56" t="s">
        <v>289</v>
      </c>
      <c r="E223" s="58"/>
      <c r="F223" s="58"/>
      <c r="G223" s="58"/>
      <c r="H223" s="57">
        <f t="shared" ref="H223:M223" si="83">H224</f>
        <v>1035.066143</v>
      </c>
      <c r="I223" s="57">
        <f t="shared" si="83"/>
        <v>1035.0661429999986</v>
      </c>
      <c r="J223" s="57">
        <f t="shared" si="83"/>
        <v>230.74387900000056</v>
      </c>
      <c r="K223" s="57">
        <f t="shared" si="83"/>
        <v>68.241467860000043</v>
      </c>
      <c r="L223" s="57">
        <f t="shared" si="83"/>
        <v>132.22877560000006</v>
      </c>
      <c r="M223" s="57">
        <f t="shared" si="83"/>
        <v>196.19275673000007</v>
      </c>
      <c r="N223" s="54"/>
      <c r="O223" s="55">
        <f t="shared" si="77"/>
        <v>18.954610587625059</v>
      </c>
      <c r="P223" s="55">
        <f t="shared" si="73"/>
        <v>85.026202029827019</v>
      </c>
      <c r="Q223" s="34"/>
      <c r="R223" s="50"/>
      <c r="S223" s="50"/>
      <c r="T223" s="50"/>
      <c r="U223" s="50"/>
      <c r="V223" s="50"/>
      <c r="W223" s="50"/>
      <c r="X223" s="50"/>
      <c r="Y223" s="50"/>
      <c r="Z223" s="34"/>
      <c r="AA223" s="34"/>
      <c r="AB223" s="34"/>
      <c r="AC223" s="30"/>
      <c r="AD223" s="30"/>
      <c r="AE223" s="30"/>
    </row>
    <row r="224" spans="1:31" s="28" customFormat="1" ht="15" thickBot="1">
      <c r="A224" s="73"/>
      <c r="B224" s="74"/>
      <c r="C224" s="74"/>
      <c r="D224" s="74"/>
      <c r="E224" s="73" t="s">
        <v>289</v>
      </c>
      <c r="F224" s="75"/>
      <c r="G224" s="75"/>
      <c r="H224" s="76">
        <v>1035.066143</v>
      </c>
      <c r="I224" s="76">
        <v>1035.0661429999986</v>
      </c>
      <c r="J224" s="77">
        <v>230.74387900000056</v>
      </c>
      <c r="K224" s="77">
        <v>68.241467860000043</v>
      </c>
      <c r="L224" s="77">
        <v>132.22877560000006</v>
      </c>
      <c r="M224" s="77">
        <v>196.19275673000007</v>
      </c>
      <c r="N224" s="78"/>
      <c r="O224" s="79">
        <f t="shared" si="77"/>
        <v>18.954610587625059</v>
      </c>
      <c r="P224" s="79">
        <f t="shared" si="73"/>
        <v>85.026202029827019</v>
      </c>
      <c r="Q224" s="34"/>
      <c r="R224" s="50"/>
      <c r="S224" s="50"/>
      <c r="T224" s="50"/>
      <c r="U224" s="50"/>
      <c r="V224" s="50"/>
      <c r="W224" s="50"/>
      <c r="X224" s="50"/>
      <c r="Y224" s="50"/>
      <c r="Z224" s="34"/>
      <c r="AA224" s="34"/>
      <c r="AB224" s="34"/>
      <c r="AC224" s="30"/>
      <c r="AD224" s="30"/>
      <c r="AE224" s="30"/>
    </row>
    <row r="225" spans="2:31" s="28" customFormat="1" ht="14.25" customHeight="1">
      <c r="B225" s="370" t="s">
        <v>290</v>
      </c>
      <c r="C225" s="370"/>
      <c r="D225" s="370"/>
      <c r="E225" s="370"/>
      <c r="F225" s="370"/>
      <c r="G225" s="370"/>
      <c r="H225" s="370"/>
      <c r="I225" s="370"/>
      <c r="J225" s="370"/>
      <c r="K225" s="370"/>
      <c r="L225" s="370"/>
      <c r="M225" s="370"/>
      <c r="N225" s="370"/>
      <c r="O225" s="370"/>
      <c r="P225" s="370"/>
      <c r="Q225" s="34"/>
      <c r="R225" s="34"/>
      <c r="S225" s="34"/>
      <c r="T225" s="34"/>
      <c r="U225" s="34"/>
      <c r="V225" s="34"/>
      <c r="W225" s="34"/>
      <c r="X225" s="34"/>
      <c r="Y225" s="34"/>
      <c r="Z225" s="34"/>
      <c r="AA225" s="34"/>
      <c r="AB225" s="34"/>
      <c r="AC225" s="30"/>
      <c r="AD225" s="30"/>
      <c r="AE225" s="30"/>
    </row>
    <row r="226" spans="2:31" s="28" customFormat="1" ht="12.75">
      <c r="B226" s="371" t="s">
        <v>102</v>
      </c>
      <c r="C226" s="371"/>
      <c r="D226" s="371"/>
      <c r="E226" s="371"/>
      <c r="F226" s="371"/>
      <c r="G226" s="371"/>
      <c r="H226" s="371"/>
      <c r="I226" s="371"/>
      <c r="J226" s="371"/>
      <c r="K226" s="371"/>
      <c r="L226" s="371"/>
      <c r="M226" s="371"/>
      <c r="N226" s="371"/>
      <c r="O226" s="371"/>
      <c r="P226" s="371"/>
      <c r="Q226" s="33"/>
      <c r="R226" s="34"/>
      <c r="S226" s="34"/>
      <c r="T226" s="34"/>
      <c r="U226" s="34"/>
      <c r="V226" s="34"/>
      <c r="W226" s="34"/>
      <c r="X226" s="34"/>
      <c r="Y226" s="34"/>
      <c r="Z226" s="34"/>
      <c r="AA226" s="34"/>
      <c r="AB226" s="34"/>
      <c r="AC226" s="30"/>
      <c r="AD226" s="30"/>
      <c r="AE226" s="30"/>
    </row>
    <row r="227" spans="2:31" s="28" customFormat="1" ht="12.75" customHeight="1">
      <c r="B227" s="371" t="s">
        <v>103</v>
      </c>
      <c r="C227" s="371"/>
      <c r="D227" s="371"/>
      <c r="E227" s="371"/>
      <c r="F227" s="371"/>
      <c r="G227" s="371"/>
      <c r="H227" s="371"/>
      <c r="I227" s="371"/>
      <c r="J227" s="371"/>
      <c r="K227" s="371"/>
      <c r="L227" s="371"/>
      <c r="M227" s="371"/>
      <c r="N227" s="371"/>
      <c r="O227" s="371"/>
      <c r="P227" s="371"/>
      <c r="Q227" s="29"/>
      <c r="R227" s="30"/>
      <c r="S227" s="30"/>
      <c r="T227" s="30"/>
      <c r="U227" s="30"/>
      <c r="V227" s="30"/>
      <c r="W227" s="30"/>
      <c r="X227" s="30"/>
      <c r="Y227" s="30"/>
      <c r="Z227" s="30"/>
      <c r="AA227" s="30"/>
      <c r="AB227" s="30"/>
      <c r="AC227" s="30"/>
      <c r="AD227" s="30"/>
      <c r="AE227" s="30"/>
    </row>
    <row r="228" spans="2:31" s="28" customFormat="1">
      <c r="B228" s="56"/>
      <c r="C228" s="80"/>
      <c r="D228" s="36"/>
      <c r="O228" s="81"/>
      <c r="Q228" s="29"/>
      <c r="R228" s="30"/>
      <c r="S228" s="30"/>
      <c r="T228" s="30"/>
      <c r="U228" s="30"/>
      <c r="V228" s="30"/>
      <c r="W228" s="30"/>
      <c r="X228" s="30"/>
      <c r="Y228" s="30"/>
      <c r="Z228" s="30"/>
      <c r="AA228" s="30"/>
      <c r="AB228" s="30"/>
      <c r="AC228" s="30"/>
      <c r="AD228" s="30"/>
      <c r="AE228" s="30"/>
    </row>
    <row r="229" spans="2:31" s="28" customFormat="1">
      <c r="B229" s="36"/>
      <c r="C229" s="36"/>
      <c r="D229" s="36"/>
      <c r="O229" s="81"/>
      <c r="Q229" s="33"/>
      <c r="R229" s="34"/>
      <c r="S229" s="34"/>
      <c r="T229" s="34"/>
      <c r="U229" s="34"/>
      <c r="V229" s="34"/>
      <c r="W229" s="34"/>
      <c r="X229" s="34"/>
      <c r="Y229" s="34"/>
      <c r="Z229" s="34"/>
      <c r="AA229" s="34"/>
      <c r="AB229" s="34"/>
      <c r="AC229" s="30"/>
      <c r="AD229" s="30"/>
      <c r="AE229" s="30"/>
    </row>
    <row r="230" spans="2:31" s="28" customFormat="1">
      <c r="B230" s="36"/>
      <c r="C230" s="36"/>
      <c r="D230" s="36"/>
      <c r="O230" s="81"/>
      <c r="Q230" s="33"/>
      <c r="R230" s="34"/>
      <c r="S230" s="34"/>
      <c r="T230" s="34"/>
      <c r="U230" s="34"/>
      <c r="V230" s="34"/>
      <c r="W230" s="34"/>
      <c r="X230" s="34"/>
      <c r="Y230" s="34"/>
      <c r="Z230" s="34"/>
      <c r="AA230" s="34"/>
      <c r="AB230" s="34"/>
      <c r="AC230" s="30"/>
      <c r="AD230" s="30"/>
      <c r="AE230" s="30"/>
    </row>
    <row r="231" spans="2:31" s="28" customFormat="1">
      <c r="B231" s="36"/>
      <c r="C231" s="36"/>
      <c r="D231" s="36"/>
      <c r="O231" s="81"/>
      <c r="Q231" s="33"/>
      <c r="R231" s="34"/>
      <c r="S231" s="34"/>
      <c r="T231" s="34"/>
      <c r="U231" s="34"/>
      <c r="V231" s="34"/>
      <c r="W231" s="34"/>
      <c r="X231" s="34"/>
      <c r="Y231" s="34"/>
      <c r="Z231" s="34"/>
      <c r="AA231" s="34"/>
      <c r="AB231" s="34"/>
      <c r="AC231" s="30"/>
      <c r="AD231" s="30"/>
      <c r="AE231" s="30"/>
    </row>
    <row r="232" spans="2:31" s="28" customFormat="1">
      <c r="B232" s="36"/>
      <c r="C232" s="36"/>
      <c r="D232" s="36"/>
      <c r="O232" s="81"/>
      <c r="Q232" s="33"/>
      <c r="R232" s="34"/>
      <c r="S232" s="34"/>
      <c r="T232" s="34"/>
      <c r="U232" s="34"/>
      <c r="V232" s="34"/>
      <c r="W232" s="34"/>
      <c r="X232" s="34"/>
      <c r="Y232" s="34"/>
      <c r="Z232" s="34"/>
      <c r="AA232" s="34"/>
      <c r="AB232" s="34"/>
      <c r="AC232" s="30"/>
      <c r="AD232" s="30"/>
      <c r="AE232" s="30"/>
    </row>
    <row r="233" spans="2:31" s="28" customFormat="1">
      <c r="B233" s="36"/>
      <c r="C233" s="36"/>
      <c r="D233" s="36"/>
      <c r="O233" s="81"/>
      <c r="Q233" s="33"/>
      <c r="R233" s="34"/>
      <c r="S233" s="34"/>
      <c r="T233" s="34"/>
      <c r="U233" s="34"/>
      <c r="V233" s="34"/>
      <c r="W233" s="34"/>
      <c r="X233" s="34"/>
      <c r="Y233" s="34"/>
      <c r="Z233" s="34"/>
      <c r="AA233" s="34"/>
      <c r="AB233" s="34"/>
      <c r="AC233" s="30"/>
      <c r="AD233" s="30"/>
      <c r="AE233" s="30"/>
    </row>
    <row r="234" spans="2:31" s="28" customFormat="1">
      <c r="B234" s="36"/>
      <c r="C234" s="36"/>
      <c r="D234" s="36"/>
      <c r="O234" s="81"/>
      <c r="Q234" s="33"/>
      <c r="R234" s="34"/>
      <c r="S234" s="34"/>
      <c r="T234" s="34"/>
      <c r="U234" s="34"/>
      <c r="V234" s="34"/>
      <c r="W234" s="34"/>
      <c r="X234" s="34"/>
      <c r="Y234" s="34"/>
      <c r="Z234" s="34"/>
      <c r="AA234" s="34"/>
      <c r="AB234" s="34"/>
      <c r="AC234" s="30"/>
      <c r="AD234" s="30"/>
      <c r="AE234" s="30"/>
    </row>
    <row r="235" spans="2:31" s="28" customFormat="1">
      <c r="B235" s="36"/>
      <c r="C235" s="36"/>
      <c r="D235" s="36"/>
      <c r="O235" s="81"/>
      <c r="Q235" s="33"/>
      <c r="R235" s="34"/>
      <c r="S235" s="34"/>
      <c r="T235" s="34"/>
      <c r="U235" s="34"/>
      <c r="V235" s="34"/>
      <c r="W235" s="34"/>
      <c r="X235" s="34"/>
      <c r="Y235" s="34"/>
      <c r="Z235" s="34"/>
      <c r="AA235" s="34"/>
      <c r="AB235" s="34"/>
      <c r="AC235" s="30"/>
      <c r="AD235" s="30"/>
      <c r="AE235" s="30"/>
    </row>
    <row r="236" spans="2:31" s="28" customFormat="1">
      <c r="B236" s="36"/>
      <c r="C236" s="36"/>
      <c r="D236" s="36"/>
      <c r="O236" s="81"/>
      <c r="Q236" s="33"/>
      <c r="R236" s="34"/>
      <c r="S236" s="34"/>
      <c r="T236" s="34"/>
      <c r="U236" s="34"/>
      <c r="V236" s="34"/>
      <c r="W236" s="34"/>
      <c r="X236" s="34"/>
      <c r="Y236" s="34"/>
      <c r="Z236" s="34"/>
      <c r="AA236" s="34"/>
      <c r="AB236" s="34"/>
      <c r="AC236" s="30"/>
      <c r="AD236" s="30"/>
      <c r="AE236" s="30"/>
    </row>
    <row r="237" spans="2:31" s="28" customFormat="1">
      <c r="B237" s="36"/>
      <c r="C237" s="36"/>
      <c r="D237" s="36"/>
      <c r="O237" s="81"/>
      <c r="Q237" s="33"/>
      <c r="R237" s="34"/>
      <c r="S237" s="34"/>
      <c r="T237" s="34"/>
      <c r="U237" s="34"/>
      <c r="V237" s="34"/>
      <c r="W237" s="34"/>
      <c r="X237" s="34"/>
      <c r="Y237" s="34"/>
      <c r="Z237" s="34"/>
      <c r="AA237" s="34"/>
      <c r="AB237" s="34"/>
      <c r="AC237" s="30"/>
      <c r="AD237" s="30"/>
      <c r="AE237" s="30"/>
    </row>
    <row r="238" spans="2:31" s="28" customFormat="1">
      <c r="B238" s="36"/>
      <c r="C238" s="36"/>
      <c r="D238" s="36"/>
      <c r="O238" s="81"/>
      <c r="Q238" s="33"/>
      <c r="R238" s="34"/>
      <c r="S238" s="34"/>
      <c r="T238" s="34"/>
      <c r="U238" s="34"/>
      <c r="V238" s="34"/>
      <c r="W238" s="34"/>
      <c r="X238" s="34"/>
      <c r="Y238" s="34"/>
      <c r="Z238" s="34"/>
      <c r="AA238" s="34"/>
      <c r="AB238" s="34"/>
      <c r="AC238" s="30"/>
      <c r="AD238" s="30"/>
      <c r="AE238" s="30"/>
    </row>
    <row r="239" spans="2:31" s="28" customFormat="1">
      <c r="B239" s="36"/>
      <c r="C239" s="36"/>
      <c r="D239" s="36"/>
      <c r="O239" s="81"/>
      <c r="Q239" s="33"/>
      <c r="R239" s="34"/>
      <c r="S239" s="34"/>
      <c r="T239" s="34"/>
      <c r="U239" s="34"/>
      <c r="V239" s="34"/>
      <c r="W239" s="34"/>
      <c r="X239" s="34"/>
      <c r="Y239" s="34"/>
      <c r="Z239" s="34"/>
      <c r="AA239" s="34"/>
      <c r="AB239" s="34"/>
      <c r="AC239" s="30"/>
      <c r="AD239" s="30"/>
      <c r="AE239" s="30"/>
    </row>
    <row r="240" spans="2:31" s="28" customFormat="1">
      <c r="B240" s="36"/>
      <c r="C240" s="36"/>
      <c r="D240" s="36"/>
      <c r="O240" s="81"/>
      <c r="Q240" s="33"/>
      <c r="R240" s="34"/>
      <c r="S240" s="34"/>
      <c r="T240" s="34"/>
      <c r="U240" s="34"/>
      <c r="V240" s="34"/>
      <c r="W240" s="34"/>
      <c r="X240" s="34"/>
      <c r="Y240" s="34"/>
      <c r="Z240" s="34"/>
      <c r="AA240" s="34"/>
      <c r="AB240" s="34"/>
      <c r="AC240" s="30"/>
      <c r="AD240" s="30"/>
      <c r="AE240" s="30"/>
    </row>
    <row r="241" spans="2:31" s="28" customFormat="1">
      <c r="B241" s="36"/>
      <c r="C241" s="36"/>
      <c r="D241" s="36"/>
      <c r="O241" s="81"/>
      <c r="Q241" s="33"/>
      <c r="R241" s="34"/>
      <c r="S241" s="34"/>
      <c r="T241" s="34"/>
      <c r="U241" s="34"/>
      <c r="V241" s="34"/>
      <c r="W241" s="34"/>
      <c r="X241" s="34"/>
      <c r="Y241" s="34"/>
      <c r="Z241" s="34"/>
      <c r="AA241" s="34"/>
      <c r="AB241" s="34"/>
      <c r="AC241" s="30"/>
      <c r="AD241" s="30"/>
      <c r="AE241" s="30"/>
    </row>
    <row r="242" spans="2:31" s="28" customFormat="1">
      <c r="B242" s="36"/>
      <c r="C242" s="36"/>
      <c r="D242" s="36"/>
      <c r="O242" s="81"/>
      <c r="Q242" s="33"/>
      <c r="R242" s="34"/>
      <c r="S242" s="34"/>
      <c r="T242" s="34"/>
      <c r="U242" s="34"/>
      <c r="V242" s="34"/>
      <c r="W242" s="34"/>
      <c r="X242" s="34"/>
      <c r="Y242" s="34"/>
      <c r="Z242" s="34"/>
      <c r="AA242" s="34"/>
      <c r="AB242" s="34"/>
      <c r="AC242" s="30"/>
      <c r="AD242" s="30"/>
      <c r="AE242" s="30"/>
    </row>
    <row r="243" spans="2:31" s="28" customFormat="1">
      <c r="B243" s="36"/>
      <c r="C243" s="36"/>
      <c r="D243" s="36"/>
      <c r="O243" s="81"/>
      <c r="Q243" s="33"/>
      <c r="R243" s="34"/>
      <c r="S243" s="34"/>
      <c r="T243" s="34"/>
      <c r="U243" s="34"/>
      <c r="V243" s="34"/>
      <c r="W243" s="34"/>
      <c r="X243" s="34"/>
      <c r="Y243" s="34"/>
      <c r="Z243" s="34"/>
      <c r="AA243" s="34"/>
      <c r="AB243" s="34"/>
      <c r="AC243" s="30"/>
      <c r="AD243" s="30"/>
      <c r="AE243" s="30"/>
    </row>
    <row r="244" spans="2:31" s="28" customFormat="1">
      <c r="B244" s="36"/>
      <c r="C244" s="36"/>
      <c r="D244" s="36"/>
      <c r="M244" s="82"/>
      <c r="N244" s="82"/>
      <c r="O244" s="81"/>
      <c r="Q244" s="33"/>
      <c r="R244" s="34"/>
      <c r="S244" s="34"/>
      <c r="T244" s="34"/>
      <c r="U244" s="34"/>
      <c r="V244" s="34"/>
      <c r="W244" s="34"/>
      <c r="X244" s="34"/>
      <c r="Y244" s="34"/>
      <c r="Z244" s="34"/>
      <c r="AA244" s="34"/>
      <c r="AB244" s="34"/>
      <c r="AC244" s="30"/>
      <c r="AD244" s="30"/>
      <c r="AE244" s="30"/>
    </row>
    <row r="245" spans="2:31" s="28" customFormat="1">
      <c r="B245" s="36"/>
      <c r="C245" s="36"/>
      <c r="D245" s="36"/>
      <c r="M245" s="82"/>
      <c r="N245" s="82"/>
      <c r="O245" s="81"/>
      <c r="Q245" s="33"/>
      <c r="R245" s="34"/>
      <c r="S245" s="34"/>
      <c r="T245" s="34"/>
      <c r="U245" s="34"/>
      <c r="V245" s="34"/>
      <c r="W245" s="34"/>
      <c r="X245" s="34"/>
      <c r="Y245" s="34"/>
      <c r="Z245" s="34"/>
      <c r="AA245" s="34"/>
      <c r="AB245" s="34"/>
      <c r="AC245" s="30"/>
      <c r="AD245" s="30"/>
      <c r="AE245" s="30"/>
    </row>
    <row r="246" spans="2:31" s="28" customFormat="1">
      <c r="B246" s="36"/>
      <c r="C246" s="36"/>
      <c r="D246" s="36"/>
      <c r="M246" s="82"/>
      <c r="N246" s="82"/>
      <c r="O246" s="81"/>
      <c r="Q246" s="33"/>
      <c r="R246" s="34"/>
      <c r="S246" s="34"/>
      <c r="T246" s="34"/>
      <c r="U246" s="34"/>
      <c r="V246" s="34"/>
      <c r="W246" s="34"/>
      <c r="X246" s="34"/>
      <c r="Y246" s="34"/>
      <c r="Z246" s="34"/>
      <c r="AA246" s="34"/>
      <c r="AB246" s="34"/>
      <c r="AC246" s="30"/>
      <c r="AD246" s="30"/>
      <c r="AE246" s="30"/>
    </row>
    <row r="247" spans="2:31" s="28" customFormat="1">
      <c r="B247" s="36"/>
      <c r="C247" s="36"/>
      <c r="D247" s="36"/>
      <c r="M247" s="82"/>
      <c r="N247" s="82"/>
      <c r="O247" s="81"/>
      <c r="Q247" s="33"/>
      <c r="R247" s="34"/>
      <c r="S247" s="34"/>
      <c r="T247" s="34"/>
      <c r="U247" s="34"/>
      <c r="V247" s="34"/>
      <c r="W247" s="34"/>
      <c r="X247" s="34"/>
      <c r="Y247" s="34"/>
      <c r="Z247" s="34"/>
      <c r="AA247" s="34"/>
      <c r="AB247" s="34"/>
      <c r="AC247" s="30"/>
      <c r="AD247" s="30"/>
      <c r="AE247" s="30"/>
    </row>
    <row r="248" spans="2:31" s="28" customFormat="1">
      <c r="B248" s="36"/>
      <c r="C248" s="36"/>
      <c r="D248" s="36"/>
      <c r="M248" s="82"/>
      <c r="N248" s="82"/>
      <c r="O248" s="81"/>
      <c r="Q248" s="33"/>
      <c r="R248" s="34"/>
      <c r="S248" s="34"/>
      <c r="T248" s="34"/>
      <c r="U248" s="34"/>
      <c r="V248" s="34"/>
      <c r="W248" s="34"/>
      <c r="X248" s="34"/>
      <c r="Y248" s="34"/>
      <c r="Z248" s="34"/>
      <c r="AA248" s="34"/>
      <c r="AB248" s="34"/>
      <c r="AC248" s="30"/>
      <c r="AD248" s="30"/>
      <c r="AE248" s="30"/>
    </row>
    <row r="249" spans="2:31" s="28" customFormat="1">
      <c r="B249" s="36"/>
      <c r="C249" s="36"/>
      <c r="D249" s="36"/>
      <c r="O249" s="81"/>
      <c r="Q249" s="33"/>
      <c r="R249" s="34"/>
      <c r="S249" s="34"/>
      <c r="T249" s="34"/>
      <c r="U249" s="34"/>
      <c r="V249" s="34"/>
      <c r="W249" s="34"/>
      <c r="X249" s="34"/>
      <c r="Y249" s="34"/>
      <c r="Z249" s="34"/>
      <c r="AA249" s="34"/>
      <c r="AB249" s="34"/>
      <c r="AC249" s="30"/>
      <c r="AD249" s="30"/>
      <c r="AE249" s="30"/>
    </row>
    <row r="250" spans="2:31" s="28" customFormat="1">
      <c r="B250" s="36"/>
      <c r="C250" s="36"/>
      <c r="D250" s="36"/>
      <c r="O250" s="81"/>
      <c r="Q250" s="33"/>
      <c r="R250" s="34"/>
      <c r="S250" s="34"/>
      <c r="T250" s="34"/>
      <c r="U250" s="34"/>
      <c r="V250" s="34"/>
      <c r="W250" s="34"/>
      <c r="X250" s="34"/>
      <c r="Y250" s="34"/>
      <c r="Z250" s="34"/>
      <c r="AA250" s="34"/>
      <c r="AB250" s="34"/>
      <c r="AC250" s="30"/>
      <c r="AD250" s="30"/>
      <c r="AE250" s="30"/>
    </row>
    <row r="251" spans="2:31" s="28" customFormat="1">
      <c r="B251" s="36"/>
      <c r="C251" s="36"/>
      <c r="D251" s="36"/>
      <c r="O251" s="81"/>
      <c r="Q251" s="33"/>
      <c r="R251" s="34"/>
      <c r="S251" s="34"/>
      <c r="T251" s="34"/>
      <c r="U251" s="34"/>
      <c r="V251" s="34"/>
      <c r="W251" s="34"/>
      <c r="X251" s="34"/>
      <c r="Y251" s="34"/>
      <c r="Z251" s="34"/>
      <c r="AA251" s="34"/>
      <c r="AB251" s="34"/>
      <c r="AC251" s="30"/>
      <c r="AD251" s="30"/>
      <c r="AE251" s="30"/>
    </row>
    <row r="252" spans="2:31" s="28" customFormat="1">
      <c r="B252" s="36"/>
      <c r="C252" s="36"/>
      <c r="D252" s="36"/>
      <c r="O252" s="81"/>
      <c r="Q252" s="33"/>
      <c r="R252" s="34"/>
      <c r="S252" s="34"/>
      <c r="T252" s="34"/>
      <c r="U252" s="34"/>
      <c r="V252" s="34"/>
      <c r="W252" s="34"/>
      <c r="X252" s="34"/>
      <c r="Y252" s="34"/>
      <c r="Z252" s="34"/>
      <c r="AA252" s="34"/>
      <c r="AB252" s="34"/>
      <c r="AC252" s="30"/>
      <c r="AD252" s="30"/>
      <c r="AE252" s="30"/>
    </row>
    <row r="253" spans="2:31" s="28" customFormat="1">
      <c r="B253" s="36"/>
      <c r="C253" s="36"/>
      <c r="D253" s="36"/>
      <c r="O253" s="81"/>
      <c r="Q253" s="33"/>
      <c r="R253" s="34"/>
      <c r="S253" s="34"/>
      <c r="T253" s="34"/>
      <c r="U253" s="34"/>
      <c r="V253" s="34"/>
      <c r="W253" s="34"/>
      <c r="X253" s="34"/>
      <c r="Y253" s="34"/>
      <c r="Z253" s="34"/>
      <c r="AA253" s="34"/>
      <c r="AB253" s="34"/>
      <c r="AC253" s="30"/>
      <c r="AD253" s="30"/>
      <c r="AE253" s="30"/>
    </row>
    <row r="254" spans="2:31" s="28" customFormat="1">
      <c r="B254" s="36"/>
      <c r="C254" s="36"/>
      <c r="D254" s="36"/>
      <c r="O254" s="81"/>
      <c r="Q254" s="33"/>
      <c r="R254" s="34"/>
      <c r="S254" s="34"/>
      <c r="T254" s="34"/>
      <c r="U254" s="34"/>
      <c r="V254" s="34"/>
      <c r="W254" s="34"/>
      <c r="X254" s="34"/>
      <c r="Y254" s="34"/>
      <c r="Z254" s="34"/>
      <c r="AA254" s="34"/>
      <c r="AB254" s="34"/>
      <c r="AC254" s="30"/>
      <c r="AD254" s="30"/>
      <c r="AE254" s="30"/>
    </row>
    <row r="255" spans="2:31" s="28" customFormat="1">
      <c r="B255" s="36"/>
      <c r="C255" s="36"/>
      <c r="D255" s="36"/>
      <c r="O255" s="81"/>
      <c r="Q255" s="33"/>
      <c r="R255" s="34"/>
      <c r="S255" s="34"/>
      <c r="T255" s="34"/>
      <c r="U255" s="34"/>
      <c r="V255" s="34"/>
      <c r="W255" s="34"/>
      <c r="X255" s="34"/>
      <c r="Y255" s="34"/>
      <c r="Z255" s="34"/>
      <c r="AA255" s="34"/>
      <c r="AB255" s="34"/>
      <c r="AC255" s="30"/>
      <c r="AD255" s="30"/>
      <c r="AE255" s="30"/>
    </row>
    <row r="256" spans="2:31" s="28" customFormat="1">
      <c r="B256" s="36"/>
      <c r="C256" s="36"/>
      <c r="D256" s="36"/>
      <c r="O256" s="81"/>
      <c r="Q256" s="33"/>
      <c r="R256" s="34"/>
      <c r="S256" s="34"/>
      <c r="T256" s="34"/>
      <c r="U256" s="34"/>
      <c r="V256" s="34"/>
      <c r="W256" s="34"/>
      <c r="X256" s="34"/>
      <c r="Y256" s="34"/>
      <c r="Z256" s="34"/>
      <c r="AA256" s="34"/>
      <c r="AB256" s="34"/>
      <c r="AC256" s="30"/>
      <c r="AD256" s="30"/>
      <c r="AE256" s="30"/>
    </row>
    <row r="257" spans="2:31" s="28" customFormat="1">
      <c r="B257" s="36"/>
      <c r="C257" s="36"/>
      <c r="D257" s="36"/>
      <c r="O257" s="81"/>
      <c r="Q257" s="33"/>
      <c r="R257" s="34"/>
      <c r="S257" s="34"/>
      <c r="T257" s="34"/>
      <c r="U257" s="34"/>
      <c r="V257" s="34"/>
      <c r="W257" s="34"/>
      <c r="X257" s="34"/>
      <c r="Y257" s="34"/>
      <c r="Z257" s="34"/>
      <c r="AA257" s="34"/>
      <c r="AB257" s="34"/>
      <c r="AC257" s="30"/>
      <c r="AD257" s="30"/>
      <c r="AE257" s="30"/>
    </row>
    <row r="258" spans="2:31" s="28" customFormat="1">
      <c r="B258" s="36"/>
      <c r="C258" s="36"/>
      <c r="D258" s="36"/>
      <c r="O258" s="81"/>
      <c r="Q258" s="33"/>
      <c r="R258" s="34"/>
      <c r="S258" s="34"/>
      <c r="T258" s="34"/>
      <c r="U258" s="34"/>
      <c r="V258" s="34"/>
      <c r="W258" s="34"/>
      <c r="X258" s="34"/>
      <c r="Y258" s="34"/>
      <c r="Z258" s="34"/>
      <c r="AA258" s="34"/>
      <c r="AB258" s="34"/>
      <c r="AC258" s="30"/>
      <c r="AD258" s="30"/>
      <c r="AE258" s="30"/>
    </row>
    <row r="259" spans="2:31" s="28" customFormat="1">
      <c r="B259" s="36"/>
      <c r="C259" s="36"/>
      <c r="D259" s="36"/>
      <c r="O259" s="81"/>
      <c r="Q259" s="33"/>
      <c r="R259" s="34"/>
      <c r="S259" s="34"/>
      <c r="T259" s="34"/>
      <c r="U259" s="34"/>
      <c r="V259" s="34"/>
      <c r="W259" s="34"/>
      <c r="X259" s="34"/>
      <c r="Y259" s="34"/>
      <c r="Z259" s="34"/>
      <c r="AA259" s="34"/>
      <c r="AB259" s="34"/>
      <c r="AC259" s="30"/>
      <c r="AD259" s="30"/>
      <c r="AE259" s="30"/>
    </row>
    <row r="260" spans="2:31" s="28" customFormat="1">
      <c r="B260" s="36"/>
      <c r="C260" s="36"/>
      <c r="D260" s="36"/>
      <c r="O260" s="81"/>
      <c r="Q260" s="33"/>
      <c r="R260" s="34"/>
      <c r="S260" s="34"/>
      <c r="T260" s="34"/>
      <c r="U260" s="34"/>
      <c r="V260" s="34"/>
      <c r="W260" s="34"/>
      <c r="X260" s="34"/>
      <c r="Y260" s="34"/>
      <c r="Z260" s="34"/>
      <c r="AA260" s="34"/>
      <c r="AB260" s="34"/>
      <c r="AC260" s="30"/>
      <c r="AD260" s="30"/>
      <c r="AE260" s="30"/>
    </row>
    <row r="261" spans="2:31" s="28" customFormat="1">
      <c r="B261" s="36"/>
      <c r="C261" s="36"/>
      <c r="D261" s="36"/>
      <c r="O261" s="81"/>
      <c r="Q261" s="33"/>
      <c r="R261" s="34"/>
      <c r="S261" s="34"/>
      <c r="T261" s="34"/>
      <c r="U261" s="34"/>
      <c r="V261" s="34"/>
      <c r="W261" s="34"/>
      <c r="X261" s="34"/>
      <c r="Y261" s="34"/>
      <c r="Z261" s="34"/>
      <c r="AA261" s="34"/>
      <c r="AB261" s="34"/>
      <c r="AC261" s="30"/>
      <c r="AD261" s="30"/>
      <c r="AE261" s="30"/>
    </row>
    <row r="262" spans="2:31" s="28" customFormat="1">
      <c r="B262" s="36"/>
      <c r="C262" s="36"/>
      <c r="D262" s="36"/>
      <c r="O262" s="81"/>
      <c r="Q262" s="33"/>
      <c r="R262" s="34"/>
      <c r="S262" s="34"/>
      <c r="T262" s="34"/>
      <c r="U262" s="34"/>
      <c r="V262" s="34"/>
      <c r="W262" s="34"/>
      <c r="X262" s="34"/>
      <c r="Y262" s="34"/>
      <c r="Z262" s="34"/>
      <c r="AA262" s="34"/>
      <c r="AB262" s="34"/>
      <c r="AC262" s="30"/>
      <c r="AD262" s="30"/>
      <c r="AE262" s="30"/>
    </row>
    <row r="263" spans="2:31" s="28" customFormat="1">
      <c r="B263" s="36"/>
      <c r="C263" s="36"/>
      <c r="D263" s="36"/>
      <c r="O263" s="81"/>
      <c r="Q263" s="33"/>
      <c r="R263" s="34"/>
      <c r="S263" s="34"/>
      <c r="T263" s="34"/>
      <c r="U263" s="34"/>
      <c r="V263" s="34"/>
      <c r="W263" s="34"/>
      <c r="X263" s="34"/>
      <c r="Y263" s="34"/>
      <c r="Z263" s="34"/>
      <c r="AA263" s="34"/>
      <c r="AB263" s="34"/>
      <c r="AC263" s="30"/>
      <c r="AD263" s="30"/>
      <c r="AE263" s="30"/>
    </row>
    <row r="264" spans="2:31" s="28" customFormat="1">
      <c r="B264" s="36"/>
      <c r="C264" s="36"/>
      <c r="D264" s="36"/>
      <c r="O264" s="81"/>
      <c r="Q264" s="33"/>
      <c r="R264" s="34"/>
      <c r="S264" s="34"/>
      <c r="T264" s="34"/>
      <c r="U264" s="34"/>
      <c r="V264" s="34"/>
      <c r="W264" s="34"/>
      <c r="X264" s="34"/>
      <c r="Y264" s="34"/>
      <c r="Z264" s="34"/>
      <c r="AA264" s="34"/>
      <c r="AB264" s="34"/>
      <c r="AC264" s="30"/>
      <c r="AD264" s="30"/>
      <c r="AE264" s="30"/>
    </row>
    <row r="265" spans="2:31" s="28" customFormat="1">
      <c r="B265" s="36"/>
      <c r="C265" s="36"/>
      <c r="D265" s="36"/>
      <c r="O265" s="81"/>
      <c r="Q265" s="33"/>
      <c r="R265" s="34"/>
      <c r="S265" s="34"/>
      <c r="T265" s="34"/>
      <c r="U265" s="34"/>
      <c r="V265" s="34"/>
      <c r="W265" s="34"/>
      <c r="X265" s="34"/>
      <c r="Y265" s="34"/>
      <c r="Z265" s="34"/>
      <c r="AA265" s="34"/>
      <c r="AB265" s="34"/>
      <c r="AC265" s="30"/>
      <c r="AD265" s="30"/>
      <c r="AE265" s="30"/>
    </row>
    <row r="266" spans="2:31" s="28" customFormat="1">
      <c r="B266" s="36"/>
      <c r="C266" s="36"/>
      <c r="D266" s="36"/>
      <c r="O266" s="81"/>
      <c r="Q266" s="33"/>
      <c r="R266" s="34"/>
      <c r="S266" s="34"/>
      <c r="T266" s="34"/>
      <c r="U266" s="34"/>
      <c r="V266" s="34"/>
      <c r="W266" s="34"/>
      <c r="X266" s="34"/>
      <c r="Y266" s="34"/>
      <c r="Z266" s="34"/>
      <c r="AA266" s="34"/>
      <c r="AB266" s="34"/>
      <c r="AC266" s="30"/>
      <c r="AD266" s="30"/>
      <c r="AE266" s="30"/>
    </row>
    <row r="267" spans="2:31" s="28" customFormat="1">
      <c r="B267" s="36"/>
      <c r="C267" s="36"/>
      <c r="D267" s="36"/>
      <c r="O267" s="81"/>
      <c r="Q267" s="33"/>
      <c r="R267" s="34"/>
      <c r="S267" s="34"/>
      <c r="T267" s="34"/>
      <c r="U267" s="34"/>
      <c r="V267" s="34"/>
      <c r="W267" s="34"/>
      <c r="X267" s="34"/>
      <c r="Y267" s="34"/>
      <c r="Z267" s="34"/>
      <c r="AA267" s="34"/>
      <c r="AB267" s="34"/>
      <c r="AC267" s="30"/>
      <c r="AD267" s="30"/>
      <c r="AE267" s="30"/>
    </row>
    <row r="268" spans="2:31" s="28" customFormat="1">
      <c r="B268" s="36"/>
      <c r="C268" s="36"/>
      <c r="D268" s="36"/>
      <c r="O268" s="81"/>
      <c r="Q268" s="33"/>
      <c r="R268" s="34"/>
      <c r="S268" s="34"/>
      <c r="T268" s="34"/>
      <c r="U268" s="34"/>
      <c r="V268" s="34"/>
      <c r="W268" s="34"/>
      <c r="X268" s="34"/>
      <c r="Y268" s="34"/>
      <c r="Z268" s="34"/>
      <c r="AA268" s="34"/>
      <c r="AB268" s="34"/>
      <c r="AC268" s="30"/>
      <c r="AD268" s="30"/>
      <c r="AE268" s="30"/>
    </row>
    <row r="269" spans="2:31" s="28" customFormat="1">
      <c r="B269" s="36"/>
      <c r="C269" s="36"/>
      <c r="D269" s="36"/>
      <c r="O269" s="81"/>
      <c r="Q269" s="33"/>
      <c r="R269" s="34"/>
      <c r="S269" s="34"/>
      <c r="T269" s="34"/>
      <c r="U269" s="34"/>
      <c r="V269" s="34"/>
      <c r="W269" s="34"/>
      <c r="X269" s="34"/>
      <c r="Y269" s="34"/>
      <c r="Z269" s="34"/>
      <c r="AA269" s="34"/>
      <c r="AB269" s="34"/>
      <c r="AC269" s="30"/>
      <c r="AD269" s="30"/>
      <c r="AE269" s="30"/>
    </row>
    <row r="270" spans="2:31" s="28" customFormat="1">
      <c r="B270" s="36"/>
      <c r="C270" s="36"/>
      <c r="D270" s="36"/>
      <c r="O270" s="81"/>
      <c r="Q270" s="33"/>
      <c r="R270" s="34"/>
      <c r="S270" s="34"/>
      <c r="T270" s="34"/>
      <c r="U270" s="34"/>
      <c r="V270" s="34"/>
      <c r="W270" s="34"/>
      <c r="X270" s="34"/>
      <c r="Y270" s="34"/>
      <c r="Z270" s="34"/>
      <c r="AA270" s="34"/>
      <c r="AB270" s="34"/>
      <c r="AC270" s="30"/>
      <c r="AD270" s="30"/>
      <c r="AE270" s="30"/>
    </row>
    <row r="271" spans="2:31" s="28" customFormat="1">
      <c r="B271" s="36"/>
      <c r="C271" s="36"/>
      <c r="D271" s="36"/>
      <c r="O271" s="81"/>
      <c r="Q271" s="33"/>
      <c r="R271" s="34"/>
      <c r="S271" s="34"/>
      <c r="T271" s="34"/>
      <c r="U271" s="34"/>
      <c r="V271" s="34"/>
      <c r="W271" s="34"/>
      <c r="X271" s="34"/>
      <c r="Y271" s="34"/>
      <c r="Z271" s="34"/>
      <c r="AA271" s="34"/>
      <c r="AB271" s="34"/>
      <c r="AC271" s="30"/>
      <c r="AD271" s="30"/>
      <c r="AE271" s="30"/>
    </row>
    <row r="272" spans="2:31" s="28" customFormat="1">
      <c r="B272" s="36"/>
      <c r="C272" s="36"/>
      <c r="D272" s="36"/>
      <c r="O272" s="81"/>
      <c r="Q272" s="33"/>
      <c r="R272" s="34"/>
      <c r="S272" s="34"/>
      <c r="T272" s="34"/>
      <c r="U272" s="34"/>
      <c r="V272" s="34"/>
      <c r="W272" s="34"/>
      <c r="X272" s="34"/>
      <c r="Y272" s="34"/>
      <c r="Z272" s="34"/>
      <c r="AA272" s="34"/>
      <c r="AB272" s="34"/>
      <c r="AC272" s="30"/>
      <c r="AD272" s="30"/>
      <c r="AE272" s="30"/>
    </row>
    <row r="273" spans="2:31" s="28" customFormat="1">
      <c r="B273" s="36"/>
      <c r="C273" s="36"/>
      <c r="D273" s="36"/>
      <c r="O273" s="81"/>
      <c r="Q273" s="33"/>
      <c r="R273" s="34"/>
      <c r="S273" s="34"/>
      <c r="T273" s="34"/>
      <c r="U273" s="34"/>
      <c r="V273" s="34"/>
      <c r="W273" s="34"/>
      <c r="X273" s="34"/>
      <c r="Y273" s="34"/>
      <c r="Z273" s="34"/>
      <c r="AA273" s="34"/>
      <c r="AB273" s="34"/>
      <c r="AC273" s="30"/>
      <c r="AD273" s="30"/>
      <c r="AE273" s="30"/>
    </row>
    <row r="274" spans="2:31" s="28" customFormat="1">
      <c r="B274" s="36"/>
      <c r="C274" s="36"/>
      <c r="D274" s="36"/>
      <c r="O274" s="81"/>
      <c r="Q274" s="33"/>
      <c r="R274" s="34"/>
      <c r="S274" s="34"/>
      <c r="T274" s="34"/>
      <c r="U274" s="34"/>
      <c r="V274" s="34"/>
      <c r="W274" s="34"/>
      <c r="X274" s="34"/>
      <c r="Y274" s="34"/>
      <c r="Z274" s="34"/>
      <c r="AA274" s="34"/>
      <c r="AB274" s="34"/>
      <c r="AC274" s="30"/>
      <c r="AD274" s="30"/>
      <c r="AE274" s="30"/>
    </row>
    <row r="275" spans="2:31" s="28" customFormat="1">
      <c r="B275" s="36"/>
      <c r="C275" s="36"/>
      <c r="D275" s="36"/>
      <c r="O275" s="81"/>
      <c r="Q275" s="33"/>
      <c r="R275" s="34"/>
      <c r="S275" s="34"/>
      <c r="T275" s="34"/>
      <c r="U275" s="34"/>
      <c r="V275" s="34"/>
      <c r="W275" s="34"/>
      <c r="X275" s="34"/>
      <c r="Y275" s="34"/>
      <c r="Z275" s="34"/>
      <c r="AA275" s="34"/>
      <c r="AB275" s="34"/>
      <c r="AC275" s="30"/>
      <c r="AD275" s="30"/>
      <c r="AE275" s="30"/>
    </row>
    <row r="276" spans="2:31" s="28" customFormat="1">
      <c r="B276" s="36"/>
      <c r="C276" s="36"/>
      <c r="D276" s="36"/>
      <c r="O276" s="81"/>
      <c r="Q276" s="33"/>
      <c r="R276" s="34"/>
      <c r="S276" s="34"/>
      <c r="T276" s="34"/>
      <c r="U276" s="34"/>
      <c r="V276" s="34"/>
      <c r="W276" s="34"/>
      <c r="X276" s="34"/>
      <c r="Y276" s="34"/>
      <c r="Z276" s="34"/>
      <c r="AA276" s="34"/>
      <c r="AB276" s="34"/>
      <c r="AC276" s="30"/>
      <c r="AD276" s="30"/>
      <c r="AE276" s="30"/>
    </row>
    <row r="277" spans="2:31" s="28" customFormat="1">
      <c r="B277" s="36"/>
      <c r="C277" s="36"/>
      <c r="D277" s="36"/>
      <c r="O277" s="81"/>
      <c r="Q277" s="33"/>
      <c r="R277" s="34"/>
      <c r="S277" s="34"/>
      <c r="T277" s="34"/>
      <c r="U277" s="34"/>
      <c r="V277" s="34"/>
      <c r="W277" s="34"/>
      <c r="X277" s="34"/>
      <c r="Y277" s="34"/>
      <c r="Z277" s="34"/>
      <c r="AA277" s="34"/>
      <c r="AB277" s="34"/>
      <c r="AC277" s="30"/>
      <c r="AD277" s="30"/>
      <c r="AE277" s="30"/>
    </row>
    <row r="278" spans="2:31" s="28" customFormat="1">
      <c r="B278" s="36"/>
      <c r="C278" s="36"/>
      <c r="D278" s="36"/>
      <c r="O278" s="81"/>
      <c r="Q278" s="33"/>
      <c r="R278" s="34"/>
      <c r="S278" s="34"/>
      <c r="T278" s="34"/>
      <c r="U278" s="34"/>
      <c r="V278" s="34"/>
      <c r="W278" s="34"/>
      <c r="X278" s="34"/>
      <c r="Y278" s="34"/>
      <c r="Z278" s="34"/>
      <c r="AA278" s="34"/>
      <c r="AB278" s="34"/>
      <c r="AC278" s="30"/>
      <c r="AD278" s="30"/>
      <c r="AE278" s="30"/>
    </row>
    <row r="279" spans="2:31" s="28" customFormat="1">
      <c r="B279" s="36"/>
      <c r="C279" s="36"/>
      <c r="D279" s="36"/>
      <c r="O279" s="81"/>
      <c r="Q279" s="33"/>
      <c r="R279" s="34"/>
      <c r="S279" s="34"/>
      <c r="T279" s="34"/>
      <c r="U279" s="34"/>
      <c r="V279" s="34"/>
      <c r="W279" s="34"/>
      <c r="X279" s="34"/>
      <c r="Y279" s="34"/>
      <c r="Z279" s="34"/>
      <c r="AA279" s="34"/>
      <c r="AB279" s="34"/>
      <c r="AC279" s="30"/>
      <c r="AD279" s="30"/>
      <c r="AE279" s="30"/>
    </row>
    <row r="280" spans="2:31" s="28" customFormat="1">
      <c r="B280" s="36"/>
      <c r="C280" s="36"/>
      <c r="D280" s="36"/>
      <c r="O280" s="81"/>
      <c r="Q280" s="33"/>
      <c r="R280" s="34"/>
      <c r="S280" s="34"/>
      <c r="T280" s="34"/>
      <c r="U280" s="34"/>
      <c r="V280" s="34"/>
      <c r="W280" s="34"/>
      <c r="X280" s="34"/>
      <c r="Y280" s="34"/>
      <c r="Z280" s="34"/>
      <c r="AA280" s="34"/>
      <c r="AB280" s="34"/>
      <c r="AC280" s="30"/>
      <c r="AD280" s="30"/>
      <c r="AE280" s="30"/>
    </row>
    <row r="281" spans="2:31" s="28" customFormat="1">
      <c r="B281" s="36"/>
      <c r="C281" s="36"/>
      <c r="D281" s="36"/>
      <c r="O281" s="81"/>
      <c r="Q281" s="33"/>
      <c r="R281" s="34"/>
      <c r="S281" s="34"/>
      <c r="T281" s="34"/>
      <c r="U281" s="34"/>
      <c r="V281" s="34"/>
      <c r="W281" s="34"/>
      <c r="X281" s="34"/>
      <c r="Y281" s="34"/>
      <c r="Z281" s="34"/>
      <c r="AA281" s="34"/>
      <c r="AB281" s="34"/>
      <c r="AC281" s="30"/>
      <c r="AD281" s="30"/>
      <c r="AE281" s="30"/>
    </row>
    <row r="282" spans="2:31" s="28" customFormat="1">
      <c r="B282" s="36"/>
      <c r="C282" s="36"/>
      <c r="D282" s="36"/>
      <c r="O282" s="81"/>
      <c r="Q282" s="33"/>
      <c r="R282" s="34"/>
      <c r="S282" s="34"/>
      <c r="T282" s="34"/>
      <c r="U282" s="34"/>
      <c r="V282" s="34"/>
      <c r="W282" s="34"/>
      <c r="X282" s="34"/>
      <c r="Y282" s="34"/>
      <c r="Z282" s="34"/>
      <c r="AA282" s="34"/>
      <c r="AB282" s="34"/>
      <c r="AC282" s="30"/>
      <c r="AD282" s="30"/>
      <c r="AE282" s="30"/>
    </row>
    <row r="283" spans="2:31" s="28" customFormat="1">
      <c r="B283" s="36"/>
      <c r="C283" s="36"/>
      <c r="D283" s="36"/>
      <c r="O283" s="81"/>
      <c r="Q283" s="33"/>
      <c r="R283" s="34"/>
      <c r="S283" s="34"/>
      <c r="T283" s="34"/>
      <c r="U283" s="34"/>
      <c r="V283" s="34"/>
      <c r="W283" s="34"/>
      <c r="X283" s="34"/>
      <c r="Y283" s="34"/>
      <c r="Z283" s="34"/>
      <c r="AA283" s="34"/>
      <c r="AB283" s="34"/>
      <c r="AC283" s="30"/>
      <c r="AD283" s="30"/>
      <c r="AE283" s="30"/>
    </row>
    <row r="284" spans="2:31" s="28" customFormat="1">
      <c r="B284" s="36"/>
      <c r="C284" s="36"/>
      <c r="D284" s="36"/>
      <c r="O284" s="81"/>
      <c r="Q284" s="33"/>
      <c r="R284" s="34"/>
      <c r="S284" s="34"/>
      <c r="T284" s="34"/>
      <c r="U284" s="34"/>
      <c r="V284" s="34"/>
      <c r="W284" s="34"/>
      <c r="X284" s="34"/>
      <c r="Y284" s="34"/>
      <c r="Z284" s="34"/>
      <c r="AA284" s="34"/>
      <c r="AB284" s="34"/>
      <c r="AC284" s="30"/>
      <c r="AD284" s="30"/>
      <c r="AE284" s="30"/>
    </row>
    <row r="285" spans="2:31" s="28" customFormat="1">
      <c r="B285" s="36"/>
      <c r="C285" s="36"/>
      <c r="D285" s="36"/>
      <c r="O285" s="81"/>
      <c r="Q285" s="33"/>
      <c r="R285" s="34"/>
      <c r="S285" s="34"/>
      <c r="T285" s="34"/>
      <c r="U285" s="34"/>
      <c r="V285" s="34"/>
      <c r="W285" s="34"/>
      <c r="X285" s="34"/>
      <c r="Y285" s="34"/>
      <c r="Z285" s="34"/>
      <c r="AA285" s="34"/>
      <c r="AB285" s="34"/>
      <c r="AC285" s="30"/>
      <c r="AD285" s="30"/>
      <c r="AE285" s="30"/>
    </row>
    <row r="286" spans="2:31" s="28" customFormat="1">
      <c r="B286" s="36"/>
      <c r="C286" s="36"/>
      <c r="D286" s="36"/>
      <c r="O286" s="81"/>
      <c r="Q286" s="33"/>
      <c r="R286" s="34"/>
      <c r="S286" s="34"/>
      <c r="T286" s="34"/>
      <c r="U286" s="34"/>
      <c r="V286" s="34"/>
      <c r="W286" s="34"/>
      <c r="X286" s="34"/>
      <c r="Y286" s="34"/>
      <c r="Z286" s="34"/>
      <c r="AA286" s="34"/>
      <c r="AB286" s="34"/>
      <c r="AC286" s="30"/>
      <c r="AD286" s="30"/>
      <c r="AE286" s="30"/>
    </row>
    <row r="287" spans="2:31" s="28" customFormat="1">
      <c r="B287" s="36"/>
      <c r="C287" s="36"/>
      <c r="D287" s="36"/>
      <c r="O287" s="81"/>
      <c r="Q287" s="33"/>
      <c r="R287" s="34"/>
      <c r="S287" s="34"/>
      <c r="T287" s="34"/>
      <c r="U287" s="34"/>
      <c r="V287" s="34"/>
      <c r="W287" s="34"/>
      <c r="X287" s="34"/>
      <c r="Y287" s="34"/>
      <c r="Z287" s="34"/>
      <c r="AA287" s="34"/>
      <c r="AB287" s="34"/>
      <c r="AC287" s="30"/>
      <c r="AD287" s="30"/>
      <c r="AE287" s="30"/>
    </row>
    <row r="288" spans="2:31" s="28" customFormat="1">
      <c r="B288" s="36"/>
      <c r="C288" s="36"/>
      <c r="D288" s="36"/>
      <c r="O288" s="81"/>
      <c r="Q288" s="33"/>
      <c r="R288" s="34"/>
      <c r="S288" s="34"/>
      <c r="T288" s="34"/>
      <c r="U288" s="34"/>
      <c r="V288" s="34"/>
      <c r="W288" s="34"/>
      <c r="X288" s="34"/>
      <c r="Y288" s="34"/>
      <c r="Z288" s="34"/>
      <c r="AA288" s="34"/>
      <c r="AB288" s="34"/>
      <c r="AC288" s="30"/>
      <c r="AD288" s="30"/>
      <c r="AE288" s="30"/>
    </row>
    <row r="289" spans="2:31" s="28" customFormat="1">
      <c r="B289" s="36"/>
      <c r="C289" s="36"/>
      <c r="D289" s="36"/>
      <c r="O289" s="81"/>
      <c r="Q289" s="33"/>
      <c r="R289" s="34"/>
      <c r="S289" s="34"/>
      <c r="T289" s="34"/>
      <c r="U289" s="34"/>
      <c r="V289" s="34"/>
      <c r="W289" s="34"/>
      <c r="X289" s="34"/>
      <c r="Y289" s="34"/>
      <c r="Z289" s="34"/>
      <c r="AA289" s="34"/>
      <c r="AB289" s="34"/>
      <c r="AC289" s="30"/>
      <c r="AD289" s="30"/>
      <c r="AE289" s="30"/>
    </row>
    <row r="290" spans="2:31" s="28" customFormat="1">
      <c r="B290" s="36"/>
      <c r="C290" s="36"/>
      <c r="D290" s="36"/>
      <c r="O290" s="81"/>
      <c r="Q290" s="33"/>
      <c r="R290" s="34"/>
      <c r="S290" s="34"/>
      <c r="T290" s="34"/>
      <c r="U290" s="34"/>
      <c r="V290" s="34"/>
      <c r="W290" s="34"/>
      <c r="X290" s="34"/>
      <c r="Y290" s="34"/>
      <c r="Z290" s="34"/>
      <c r="AA290" s="34"/>
      <c r="AB290" s="34"/>
      <c r="AC290" s="30"/>
      <c r="AD290" s="30"/>
      <c r="AE290" s="30"/>
    </row>
    <row r="291" spans="2:31" s="28" customFormat="1">
      <c r="B291" s="36"/>
      <c r="C291" s="36"/>
      <c r="D291" s="36"/>
      <c r="O291" s="81"/>
      <c r="Q291" s="33"/>
      <c r="R291" s="34"/>
      <c r="S291" s="34"/>
      <c r="T291" s="34"/>
      <c r="U291" s="34"/>
      <c r="V291" s="34"/>
      <c r="W291" s="34"/>
      <c r="X291" s="34"/>
      <c r="Y291" s="34"/>
      <c r="Z291" s="34"/>
      <c r="AA291" s="34"/>
      <c r="AB291" s="34"/>
      <c r="AC291" s="30"/>
      <c r="AD291" s="30"/>
      <c r="AE291" s="30"/>
    </row>
    <row r="292" spans="2:31" s="28" customFormat="1">
      <c r="B292" s="36"/>
      <c r="C292" s="36"/>
      <c r="D292" s="36"/>
      <c r="O292" s="81"/>
      <c r="Q292" s="33"/>
      <c r="R292" s="34"/>
      <c r="S292" s="34"/>
      <c r="T292" s="34"/>
      <c r="U292" s="34"/>
      <c r="V292" s="34"/>
      <c r="W292" s="34"/>
      <c r="X292" s="34"/>
      <c r="Y292" s="34"/>
      <c r="Z292" s="34"/>
      <c r="AA292" s="34"/>
      <c r="AB292" s="34"/>
      <c r="AC292" s="30"/>
      <c r="AD292" s="30"/>
      <c r="AE292" s="30"/>
    </row>
    <row r="293" spans="2:31" s="28" customFormat="1">
      <c r="B293" s="36"/>
      <c r="C293" s="36"/>
      <c r="D293" s="36"/>
      <c r="O293" s="81"/>
      <c r="Q293" s="33"/>
      <c r="R293" s="34"/>
      <c r="S293" s="34"/>
      <c r="T293" s="34"/>
      <c r="U293" s="34"/>
      <c r="V293" s="34"/>
      <c r="W293" s="34"/>
      <c r="X293" s="34"/>
      <c r="Y293" s="34"/>
      <c r="Z293" s="34"/>
      <c r="AA293" s="34"/>
      <c r="AB293" s="34"/>
      <c r="AC293" s="30"/>
      <c r="AD293" s="30"/>
      <c r="AE293" s="30"/>
    </row>
    <row r="294" spans="2:31" s="28" customFormat="1">
      <c r="B294" s="36"/>
      <c r="C294" s="36"/>
      <c r="D294" s="36"/>
      <c r="O294" s="81"/>
      <c r="Q294" s="33"/>
      <c r="R294" s="34"/>
      <c r="S294" s="34"/>
      <c r="T294" s="34"/>
      <c r="U294" s="34"/>
      <c r="V294" s="34"/>
      <c r="W294" s="34"/>
      <c r="X294" s="34"/>
      <c r="Y294" s="34"/>
      <c r="Z294" s="34"/>
      <c r="AA294" s="34"/>
      <c r="AB294" s="34"/>
      <c r="AC294" s="30"/>
      <c r="AD294" s="30"/>
      <c r="AE294" s="30"/>
    </row>
    <row r="295" spans="2:31" s="28" customFormat="1">
      <c r="B295" s="36"/>
      <c r="C295" s="36"/>
      <c r="D295" s="36"/>
      <c r="O295" s="81"/>
      <c r="Q295" s="33"/>
      <c r="R295" s="34"/>
      <c r="S295" s="34"/>
      <c r="T295" s="34"/>
      <c r="U295" s="34"/>
      <c r="V295" s="34"/>
      <c r="W295" s="34"/>
      <c r="X295" s="34"/>
      <c r="Y295" s="34"/>
      <c r="Z295" s="34"/>
      <c r="AA295" s="34"/>
      <c r="AB295" s="34"/>
      <c r="AC295" s="30"/>
      <c r="AD295" s="30"/>
      <c r="AE295" s="30"/>
    </row>
    <row r="296" spans="2:31" s="28" customFormat="1">
      <c r="B296" s="36"/>
      <c r="C296" s="36"/>
      <c r="D296" s="36"/>
      <c r="O296" s="81"/>
      <c r="Q296" s="33"/>
      <c r="R296" s="34"/>
      <c r="S296" s="34"/>
      <c r="T296" s="34"/>
      <c r="U296" s="34"/>
      <c r="V296" s="34"/>
      <c r="W296" s="34"/>
      <c r="X296" s="34"/>
      <c r="Y296" s="34"/>
      <c r="Z296" s="34"/>
      <c r="AA296" s="34"/>
      <c r="AB296" s="34"/>
      <c r="AC296" s="30"/>
      <c r="AD296" s="30"/>
      <c r="AE296" s="30"/>
    </row>
    <row r="297" spans="2:31" s="28" customFormat="1">
      <c r="B297" s="36"/>
      <c r="C297" s="36"/>
      <c r="D297" s="36"/>
      <c r="O297" s="81"/>
      <c r="Q297" s="33"/>
      <c r="R297" s="34"/>
      <c r="S297" s="34"/>
      <c r="T297" s="34"/>
      <c r="U297" s="34"/>
      <c r="V297" s="34"/>
      <c r="W297" s="34"/>
      <c r="X297" s="34"/>
      <c r="Y297" s="34"/>
      <c r="Z297" s="34"/>
      <c r="AA297" s="34"/>
      <c r="AB297" s="34"/>
      <c r="AC297" s="30"/>
      <c r="AD297" s="30"/>
      <c r="AE297" s="30"/>
    </row>
    <row r="298" spans="2:31" s="28" customFormat="1">
      <c r="B298" s="36"/>
      <c r="C298" s="36"/>
      <c r="D298" s="36"/>
      <c r="O298" s="81"/>
      <c r="Q298" s="33"/>
      <c r="R298" s="34"/>
      <c r="S298" s="34"/>
      <c r="T298" s="34"/>
      <c r="U298" s="34"/>
      <c r="V298" s="34"/>
      <c r="W298" s="34"/>
      <c r="X298" s="34"/>
      <c r="Y298" s="34"/>
      <c r="Z298" s="34"/>
      <c r="AA298" s="34"/>
      <c r="AB298" s="34"/>
      <c r="AC298" s="30"/>
      <c r="AD298" s="30"/>
      <c r="AE298" s="30"/>
    </row>
    <row r="299" spans="2:31" s="28" customFormat="1">
      <c r="B299" s="36"/>
      <c r="C299" s="36"/>
      <c r="D299" s="36"/>
      <c r="O299" s="81"/>
      <c r="Q299" s="33"/>
      <c r="R299" s="34"/>
      <c r="S299" s="34"/>
      <c r="T299" s="34"/>
      <c r="U299" s="34"/>
      <c r="V299" s="34"/>
      <c r="W299" s="34"/>
      <c r="X299" s="34"/>
      <c r="Y299" s="34"/>
      <c r="Z299" s="34"/>
      <c r="AA299" s="34"/>
      <c r="AB299" s="34"/>
      <c r="AC299" s="30"/>
      <c r="AD299" s="30"/>
      <c r="AE299" s="30"/>
    </row>
    <row r="300" spans="2:31" s="28" customFormat="1">
      <c r="B300" s="36"/>
      <c r="C300" s="36"/>
      <c r="D300" s="36"/>
      <c r="O300" s="81"/>
      <c r="Q300" s="33"/>
      <c r="R300" s="34"/>
      <c r="S300" s="34"/>
      <c r="T300" s="34"/>
      <c r="U300" s="34"/>
      <c r="V300" s="34"/>
      <c r="W300" s="34"/>
      <c r="X300" s="34"/>
      <c r="Y300" s="34"/>
      <c r="Z300" s="34"/>
      <c r="AA300" s="34"/>
      <c r="AB300" s="34"/>
      <c r="AC300" s="30"/>
      <c r="AD300" s="30"/>
      <c r="AE300" s="30"/>
    </row>
    <row r="301" spans="2:31" s="28" customFormat="1">
      <c r="B301" s="36"/>
      <c r="C301" s="36"/>
      <c r="D301" s="36"/>
      <c r="O301" s="81"/>
      <c r="Q301" s="33"/>
      <c r="R301" s="34"/>
      <c r="S301" s="34"/>
      <c r="T301" s="34"/>
      <c r="U301" s="34"/>
      <c r="V301" s="34"/>
      <c r="W301" s="34"/>
      <c r="X301" s="34"/>
      <c r="Y301" s="34"/>
      <c r="Z301" s="34"/>
      <c r="AA301" s="34"/>
      <c r="AB301" s="34"/>
      <c r="AC301" s="30"/>
      <c r="AD301" s="30"/>
      <c r="AE301" s="30"/>
    </row>
    <row r="302" spans="2:31" s="28" customFormat="1">
      <c r="B302" s="36"/>
      <c r="C302" s="36"/>
      <c r="D302" s="36"/>
      <c r="O302" s="81"/>
      <c r="Q302" s="33"/>
      <c r="R302" s="34"/>
      <c r="S302" s="34"/>
      <c r="T302" s="34"/>
      <c r="U302" s="34"/>
      <c r="V302" s="34"/>
      <c r="W302" s="34"/>
      <c r="X302" s="34"/>
      <c r="Y302" s="34"/>
      <c r="Z302" s="34"/>
      <c r="AA302" s="34"/>
      <c r="AB302" s="34"/>
      <c r="AC302" s="30"/>
      <c r="AD302" s="30"/>
      <c r="AE302" s="30"/>
    </row>
    <row r="303" spans="2:31" s="28" customFormat="1">
      <c r="B303" s="36"/>
      <c r="C303" s="36"/>
      <c r="D303" s="36"/>
      <c r="O303" s="81"/>
      <c r="Q303" s="33"/>
      <c r="R303" s="34"/>
      <c r="S303" s="34"/>
      <c r="T303" s="34"/>
      <c r="U303" s="34"/>
      <c r="V303" s="34"/>
      <c r="W303" s="34"/>
      <c r="X303" s="34"/>
      <c r="Y303" s="34"/>
      <c r="Z303" s="34"/>
      <c r="AA303" s="34"/>
      <c r="AB303" s="34"/>
      <c r="AC303" s="30"/>
      <c r="AD303" s="30"/>
      <c r="AE303" s="30"/>
    </row>
    <row r="304" spans="2:31" s="28" customFormat="1">
      <c r="B304" s="36"/>
      <c r="C304" s="36"/>
      <c r="D304" s="36"/>
      <c r="O304" s="81"/>
      <c r="Q304" s="33"/>
      <c r="R304" s="34"/>
      <c r="S304" s="34"/>
      <c r="T304" s="34"/>
      <c r="U304" s="34"/>
      <c r="V304" s="34"/>
      <c r="W304" s="34"/>
      <c r="X304" s="34"/>
      <c r="Y304" s="34"/>
      <c r="Z304" s="34"/>
      <c r="AA304" s="34"/>
      <c r="AB304" s="34"/>
      <c r="AC304" s="30"/>
      <c r="AD304" s="30"/>
      <c r="AE304" s="30"/>
    </row>
    <row r="305" spans="2:31" s="28" customFormat="1">
      <c r="B305" s="36"/>
      <c r="C305" s="36"/>
      <c r="D305" s="36"/>
      <c r="O305" s="81"/>
      <c r="Q305" s="33"/>
      <c r="R305" s="34"/>
      <c r="S305" s="34"/>
      <c r="T305" s="34"/>
      <c r="U305" s="34"/>
      <c r="V305" s="34"/>
      <c r="W305" s="34"/>
      <c r="X305" s="34"/>
      <c r="Y305" s="34"/>
      <c r="Z305" s="34"/>
      <c r="AA305" s="34"/>
      <c r="AB305" s="34"/>
      <c r="AC305" s="30"/>
      <c r="AD305" s="30"/>
      <c r="AE305" s="30"/>
    </row>
    <row r="306" spans="2:31" s="28" customFormat="1">
      <c r="B306" s="36"/>
      <c r="C306" s="36"/>
      <c r="D306" s="36"/>
      <c r="O306" s="81"/>
      <c r="Q306" s="33"/>
      <c r="R306" s="34"/>
      <c r="S306" s="34"/>
      <c r="T306" s="34"/>
      <c r="U306" s="34"/>
      <c r="V306" s="34"/>
      <c r="W306" s="34"/>
      <c r="X306" s="34"/>
      <c r="Y306" s="34"/>
      <c r="Z306" s="34"/>
      <c r="AA306" s="34"/>
      <c r="AB306" s="34"/>
      <c r="AC306" s="30"/>
      <c r="AD306" s="30"/>
      <c r="AE306" s="30"/>
    </row>
    <row r="307" spans="2:31" s="28" customFormat="1">
      <c r="B307" s="36"/>
      <c r="C307" s="36"/>
      <c r="D307" s="36"/>
      <c r="O307" s="81"/>
      <c r="Q307" s="33"/>
      <c r="R307" s="34"/>
      <c r="S307" s="34"/>
      <c r="T307" s="34"/>
      <c r="U307" s="34"/>
      <c r="V307" s="34"/>
      <c r="W307" s="34"/>
      <c r="X307" s="34"/>
      <c r="Y307" s="34"/>
      <c r="Z307" s="34"/>
      <c r="AA307" s="34"/>
      <c r="AB307" s="34"/>
      <c r="AC307" s="30"/>
      <c r="AD307" s="30"/>
      <c r="AE307" s="30"/>
    </row>
    <row r="308" spans="2:31" s="28" customFormat="1">
      <c r="B308" s="36"/>
      <c r="C308" s="36"/>
      <c r="D308" s="36"/>
      <c r="O308" s="81"/>
      <c r="Q308" s="33"/>
      <c r="R308" s="34"/>
      <c r="S308" s="34"/>
      <c r="T308" s="34"/>
      <c r="U308" s="34"/>
      <c r="V308" s="34"/>
      <c r="W308" s="34"/>
      <c r="X308" s="34"/>
      <c r="Y308" s="34"/>
      <c r="Z308" s="34"/>
      <c r="AA308" s="34"/>
      <c r="AB308" s="34"/>
      <c r="AC308" s="30"/>
      <c r="AD308" s="30"/>
      <c r="AE308" s="30"/>
    </row>
    <row r="309" spans="2:31" s="28" customFormat="1">
      <c r="B309" s="36"/>
      <c r="C309" s="36"/>
      <c r="D309" s="36"/>
      <c r="O309" s="81"/>
      <c r="Q309" s="33"/>
      <c r="R309" s="34"/>
      <c r="S309" s="34"/>
      <c r="T309" s="34"/>
      <c r="U309" s="34"/>
      <c r="V309" s="34"/>
      <c r="W309" s="34"/>
      <c r="X309" s="34"/>
      <c r="Y309" s="34"/>
      <c r="Z309" s="34"/>
      <c r="AA309" s="34"/>
      <c r="AB309" s="34"/>
      <c r="AC309" s="30"/>
      <c r="AD309" s="30"/>
      <c r="AE309" s="30"/>
    </row>
    <row r="310" spans="2:31" s="28" customFormat="1">
      <c r="B310" s="36"/>
      <c r="C310" s="36"/>
      <c r="D310" s="36"/>
      <c r="O310" s="81"/>
      <c r="Q310" s="33"/>
      <c r="R310" s="34"/>
      <c r="S310" s="34"/>
      <c r="T310" s="34"/>
      <c r="U310" s="34"/>
      <c r="V310" s="34"/>
      <c r="W310" s="34"/>
      <c r="X310" s="34"/>
      <c r="Y310" s="34"/>
      <c r="Z310" s="34"/>
      <c r="AA310" s="34"/>
      <c r="AB310" s="34"/>
      <c r="AC310" s="30"/>
      <c r="AD310" s="30"/>
      <c r="AE310" s="30"/>
    </row>
    <row r="311" spans="2:31" s="28" customFormat="1">
      <c r="B311" s="36"/>
      <c r="C311" s="36"/>
      <c r="D311" s="36"/>
      <c r="O311" s="81"/>
      <c r="Q311" s="33"/>
      <c r="R311" s="34"/>
      <c r="S311" s="34"/>
      <c r="T311" s="34"/>
      <c r="U311" s="34"/>
      <c r="V311" s="34"/>
      <c r="W311" s="34"/>
      <c r="X311" s="34"/>
      <c r="Y311" s="34"/>
      <c r="Z311" s="34"/>
      <c r="AA311" s="34"/>
      <c r="AB311" s="34"/>
      <c r="AC311" s="30"/>
      <c r="AD311" s="30"/>
      <c r="AE311" s="30"/>
    </row>
    <row r="312" spans="2:31" s="28" customFormat="1">
      <c r="B312" s="36"/>
      <c r="C312" s="36"/>
      <c r="D312" s="36"/>
      <c r="O312" s="81"/>
      <c r="Q312" s="33"/>
      <c r="R312" s="34"/>
      <c r="S312" s="34"/>
      <c r="T312" s="34"/>
      <c r="U312" s="34"/>
      <c r="V312" s="34"/>
      <c r="W312" s="34"/>
      <c r="X312" s="34"/>
      <c r="Y312" s="34"/>
      <c r="Z312" s="34"/>
      <c r="AA312" s="34"/>
      <c r="AB312" s="34"/>
      <c r="AC312" s="30"/>
      <c r="AD312" s="30"/>
      <c r="AE312" s="30"/>
    </row>
    <row r="313" spans="2:31" s="28" customFormat="1">
      <c r="B313" s="36"/>
      <c r="C313" s="36"/>
      <c r="D313" s="36"/>
      <c r="O313" s="81"/>
      <c r="Q313" s="33"/>
      <c r="R313" s="34"/>
      <c r="S313" s="34"/>
      <c r="T313" s="34"/>
      <c r="U313" s="34"/>
      <c r="V313" s="34"/>
      <c r="W313" s="34"/>
      <c r="X313" s="34"/>
      <c r="Y313" s="34"/>
      <c r="Z313" s="34"/>
      <c r="AA313" s="34"/>
      <c r="AB313" s="34"/>
      <c r="AC313" s="30"/>
      <c r="AD313" s="30"/>
      <c r="AE313" s="30"/>
    </row>
    <row r="314" spans="2:31" s="28" customFormat="1">
      <c r="B314" s="36"/>
      <c r="C314" s="36"/>
      <c r="D314" s="36"/>
      <c r="O314" s="81"/>
      <c r="Q314" s="33"/>
      <c r="R314" s="34"/>
      <c r="S314" s="34"/>
      <c r="T314" s="34"/>
      <c r="U314" s="34"/>
      <c r="V314" s="34"/>
      <c r="W314" s="34"/>
      <c r="X314" s="34"/>
      <c r="Y314" s="34"/>
      <c r="Z314" s="34"/>
      <c r="AA314" s="34"/>
      <c r="AB314" s="34"/>
      <c r="AC314" s="30"/>
      <c r="AD314" s="30"/>
      <c r="AE314" s="30"/>
    </row>
    <row r="315" spans="2:31" s="28" customFormat="1">
      <c r="B315" s="36"/>
      <c r="C315" s="36"/>
      <c r="D315" s="36"/>
      <c r="O315" s="81"/>
      <c r="Q315" s="33"/>
      <c r="R315" s="34"/>
      <c r="S315" s="34"/>
      <c r="T315" s="34"/>
      <c r="U315" s="34"/>
      <c r="V315" s="34"/>
      <c r="W315" s="34"/>
      <c r="X315" s="34"/>
      <c r="Y315" s="34"/>
      <c r="Z315" s="34"/>
      <c r="AA315" s="34"/>
      <c r="AB315" s="34"/>
      <c r="AC315" s="30"/>
      <c r="AD315" s="30"/>
      <c r="AE315" s="30"/>
    </row>
    <row r="316" spans="2:31" s="28" customFormat="1">
      <c r="B316" s="36"/>
      <c r="C316" s="36"/>
      <c r="D316" s="36"/>
      <c r="O316" s="81"/>
      <c r="Q316" s="33"/>
      <c r="R316" s="34"/>
      <c r="S316" s="34"/>
      <c r="T316" s="34"/>
      <c r="U316" s="34"/>
      <c r="V316" s="34"/>
      <c r="W316" s="34"/>
      <c r="X316" s="34"/>
      <c r="Y316" s="34"/>
      <c r="Z316" s="34"/>
      <c r="AA316" s="34"/>
      <c r="AB316" s="34"/>
      <c r="AC316" s="30"/>
      <c r="AD316" s="30"/>
      <c r="AE316" s="30"/>
    </row>
    <row r="317" spans="2:31" s="28" customFormat="1">
      <c r="B317" s="36"/>
      <c r="C317" s="36"/>
      <c r="D317" s="36"/>
      <c r="O317" s="81"/>
      <c r="Q317" s="33"/>
      <c r="R317" s="34"/>
      <c r="S317" s="34"/>
      <c r="T317" s="34"/>
      <c r="U317" s="34"/>
      <c r="V317" s="34"/>
      <c r="W317" s="34"/>
      <c r="X317" s="34"/>
      <c r="Y317" s="34"/>
      <c r="Z317" s="34"/>
      <c r="AA317" s="34"/>
      <c r="AB317" s="34"/>
      <c r="AC317" s="30"/>
      <c r="AD317" s="30"/>
      <c r="AE317" s="30"/>
    </row>
    <row r="318" spans="2:31" s="28" customFormat="1">
      <c r="B318" s="36"/>
      <c r="C318" s="36"/>
      <c r="D318" s="36"/>
      <c r="O318" s="81"/>
      <c r="Q318" s="33"/>
      <c r="R318" s="34"/>
      <c r="S318" s="34"/>
      <c r="T318" s="34"/>
      <c r="U318" s="34"/>
      <c r="V318" s="34"/>
      <c r="W318" s="34"/>
      <c r="X318" s="34"/>
      <c r="Y318" s="34"/>
      <c r="Z318" s="34"/>
      <c r="AA318" s="34"/>
      <c r="AB318" s="34"/>
      <c r="AC318" s="30"/>
      <c r="AD318" s="30"/>
      <c r="AE318" s="30"/>
    </row>
    <row r="319" spans="2:31" s="28" customFormat="1">
      <c r="B319" s="36"/>
      <c r="C319" s="36"/>
      <c r="D319" s="36"/>
      <c r="O319" s="81"/>
      <c r="Q319" s="33"/>
      <c r="R319" s="34"/>
      <c r="S319" s="34"/>
      <c r="T319" s="34"/>
      <c r="U319" s="34"/>
      <c r="V319" s="34"/>
      <c r="W319" s="34"/>
      <c r="X319" s="34"/>
      <c r="Y319" s="34"/>
      <c r="Z319" s="34"/>
      <c r="AA319" s="34"/>
      <c r="AB319" s="34"/>
      <c r="AC319" s="30"/>
      <c r="AD319" s="30"/>
      <c r="AE319" s="30"/>
    </row>
    <row r="320" spans="2:31" s="28" customFormat="1">
      <c r="B320" s="36"/>
      <c r="C320" s="36"/>
      <c r="D320" s="36"/>
      <c r="O320" s="81"/>
      <c r="Q320" s="33"/>
      <c r="R320" s="34"/>
      <c r="S320" s="34"/>
      <c r="T320" s="34"/>
      <c r="U320" s="34"/>
      <c r="V320" s="34"/>
      <c r="W320" s="34"/>
      <c r="X320" s="34"/>
      <c r="Y320" s="34"/>
      <c r="Z320" s="34"/>
      <c r="AA320" s="34"/>
      <c r="AB320" s="34"/>
      <c r="AC320" s="30"/>
      <c r="AD320" s="30"/>
      <c r="AE320" s="30"/>
    </row>
    <row r="321" spans="2:31" s="28" customFormat="1">
      <c r="B321" s="36"/>
      <c r="C321" s="36"/>
      <c r="D321" s="36"/>
      <c r="O321" s="81"/>
      <c r="Q321" s="33"/>
      <c r="R321" s="34"/>
      <c r="S321" s="34"/>
      <c r="T321" s="34"/>
      <c r="U321" s="34"/>
      <c r="V321" s="34"/>
      <c r="W321" s="34"/>
      <c r="X321" s="34"/>
      <c r="Y321" s="34"/>
      <c r="Z321" s="34"/>
      <c r="AA321" s="34"/>
      <c r="AB321" s="34"/>
      <c r="AC321" s="30"/>
      <c r="AD321" s="30"/>
      <c r="AE321" s="30"/>
    </row>
    <row r="322" spans="2:31" s="28" customFormat="1">
      <c r="B322" s="36"/>
      <c r="C322" s="36"/>
      <c r="D322" s="36"/>
      <c r="O322" s="81"/>
      <c r="Q322" s="33"/>
      <c r="R322" s="34"/>
      <c r="S322" s="34"/>
      <c r="T322" s="34"/>
      <c r="U322" s="34"/>
      <c r="V322" s="34"/>
      <c r="W322" s="34"/>
      <c r="X322" s="34"/>
      <c r="Y322" s="34"/>
      <c r="Z322" s="34"/>
      <c r="AA322" s="34"/>
      <c r="AB322" s="34"/>
      <c r="AC322" s="30"/>
      <c r="AD322" s="30"/>
      <c r="AE322" s="30"/>
    </row>
    <row r="323" spans="2:31" s="28" customFormat="1">
      <c r="B323" s="36"/>
      <c r="C323" s="36"/>
      <c r="D323" s="36"/>
      <c r="O323" s="81"/>
      <c r="Q323" s="33"/>
      <c r="R323" s="34"/>
      <c r="S323" s="34"/>
      <c r="T323" s="34"/>
      <c r="U323" s="34"/>
      <c r="V323" s="34"/>
      <c r="W323" s="34"/>
      <c r="X323" s="34"/>
      <c r="Y323" s="34"/>
      <c r="Z323" s="34"/>
      <c r="AA323" s="34"/>
      <c r="AB323" s="34"/>
      <c r="AC323" s="30"/>
      <c r="AD323" s="30"/>
      <c r="AE323" s="30"/>
    </row>
    <row r="324" spans="2:31" s="28" customFormat="1">
      <c r="B324" s="36"/>
      <c r="C324" s="36"/>
      <c r="D324" s="36"/>
      <c r="O324" s="81"/>
      <c r="Q324" s="33"/>
      <c r="R324" s="34"/>
      <c r="S324" s="34"/>
      <c r="T324" s="34"/>
      <c r="U324" s="34"/>
      <c r="V324" s="34"/>
      <c r="W324" s="34"/>
      <c r="X324" s="34"/>
      <c r="Y324" s="34"/>
      <c r="Z324" s="34"/>
      <c r="AA324" s="34"/>
      <c r="AB324" s="34"/>
      <c r="AC324" s="30"/>
      <c r="AD324" s="30"/>
      <c r="AE324" s="30"/>
    </row>
    <row r="325" spans="2:31" s="28" customFormat="1">
      <c r="B325" s="36"/>
      <c r="C325" s="36"/>
      <c r="D325" s="36"/>
      <c r="O325" s="81"/>
      <c r="Q325" s="33"/>
      <c r="R325" s="34"/>
      <c r="S325" s="34"/>
      <c r="T325" s="34"/>
      <c r="U325" s="34"/>
      <c r="V325" s="34"/>
      <c r="W325" s="34"/>
      <c r="X325" s="34"/>
      <c r="Y325" s="34"/>
      <c r="Z325" s="34"/>
      <c r="AA325" s="34"/>
      <c r="AB325" s="34"/>
      <c r="AC325" s="30"/>
      <c r="AD325" s="30"/>
      <c r="AE325" s="30"/>
    </row>
    <row r="326" spans="2:31" s="28" customFormat="1">
      <c r="B326" s="36"/>
      <c r="C326" s="36"/>
      <c r="D326" s="36"/>
      <c r="O326" s="81"/>
      <c r="Q326" s="33"/>
      <c r="R326" s="34"/>
      <c r="S326" s="34"/>
      <c r="T326" s="34"/>
      <c r="U326" s="34"/>
      <c r="V326" s="34"/>
      <c r="W326" s="34"/>
      <c r="X326" s="34"/>
      <c r="Y326" s="34"/>
      <c r="Z326" s="34"/>
      <c r="AA326" s="34"/>
      <c r="AB326" s="34"/>
      <c r="AC326" s="30"/>
      <c r="AD326" s="30"/>
      <c r="AE326" s="30"/>
    </row>
    <row r="327" spans="2:31" s="28" customFormat="1">
      <c r="B327" s="36"/>
      <c r="C327" s="36"/>
      <c r="D327" s="36"/>
      <c r="O327" s="81"/>
      <c r="Q327" s="33"/>
      <c r="R327" s="34"/>
      <c r="S327" s="34"/>
      <c r="T327" s="34"/>
      <c r="U327" s="34"/>
      <c r="V327" s="34"/>
      <c r="W327" s="34"/>
      <c r="X327" s="34"/>
      <c r="Y327" s="34"/>
      <c r="Z327" s="34"/>
      <c r="AA327" s="34"/>
      <c r="AB327" s="34"/>
      <c r="AC327" s="30"/>
      <c r="AD327" s="30"/>
      <c r="AE327" s="30"/>
    </row>
    <row r="328" spans="2:31" s="28" customFormat="1">
      <c r="B328" s="36"/>
      <c r="C328" s="36"/>
      <c r="D328" s="36"/>
      <c r="O328" s="81"/>
      <c r="Q328" s="33"/>
      <c r="R328" s="34"/>
      <c r="S328" s="34"/>
      <c r="T328" s="34"/>
      <c r="U328" s="34"/>
      <c r="V328" s="34"/>
      <c r="W328" s="34"/>
      <c r="X328" s="34"/>
      <c r="Y328" s="34"/>
      <c r="Z328" s="34"/>
      <c r="AA328" s="34"/>
      <c r="AB328" s="34"/>
      <c r="AC328" s="30"/>
      <c r="AD328" s="30"/>
      <c r="AE328" s="30"/>
    </row>
    <row r="329" spans="2:31" s="28" customFormat="1">
      <c r="B329" s="36"/>
      <c r="C329" s="36"/>
      <c r="D329" s="36"/>
      <c r="O329" s="81"/>
      <c r="Q329" s="33"/>
      <c r="R329" s="34"/>
      <c r="S329" s="34"/>
      <c r="T329" s="34"/>
      <c r="U329" s="34"/>
      <c r="V329" s="34"/>
      <c r="W329" s="34"/>
      <c r="X329" s="34"/>
      <c r="Y329" s="34"/>
      <c r="Z329" s="34"/>
      <c r="AA329" s="34"/>
      <c r="AB329" s="34"/>
      <c r="AC329" s="30"/>
      <c r="AD329" s="30"/>
      <c r="AE329" s="30"/>
    </row>
    <row r="330" spans="2:31" s="28" customFormat="1">
      <c r="B330" s="36"/>
      <c r="C330" s="36"/>
      <c r="D330" s="36"/>
      <c r="O330" s="81"/>
      <c r="Q330" s="33"/>
      <c r="R330" s="34"/>
      <c r="S330" s="34"/>
      <c r="T330" s="34"/>
      <c r="U330" s="34"/>
      <c r="V330" s="34"/>
      <c r="W330" s="34"/>
      <c r="X330" s="34"/>
      <c r="Y330" s="34"/>
      <c r="Z330" s="34"/>
      <c r="AA330" s="34"/>
      <c r="AB330" s="34"/>
      <c r="AC330" s="30"/>
      <c r="AD330" s="30"/>
      <c r="AE330" s="30"/>
    </row>
    <row r="331" spans="2:31" s="28" customFormat="1">
      <c r="B331" s="36"/>
      <c r="C331" s="36"/>
      <c r="D331" s="36"/>
      <c r="O331" s="81"/>
      <c r="Q331" s="33"/>
      <c r="R331" s="34"/>
      <c r="S331" s="34"/>
      <c r="T331" s="34"/>
      <c r="U331" s="34"/>
      <c r="V331" s="34"/>
      <c r="W331" s="34"/>
      <c r="X331" s="34"/>
      <c r="Y331" s="34"/>
      <c r="Z331" s="34"/>
      <c r="AA331" s="34"/>
      <c r="AB331" s="34"/>
      <c r="AC331" s="30"/>
      <c r="AD331" s="30"/>
      <c r="AE331" s="30"/>
    </row>
    <row r="332" spans="2:31" s="28" customFormat="1">
      <c r="B332" s="36"/>
      <c r="C332" s="36"/>
      <c r="D332" s="36"/>
      <c r="O332" s="81"/>
      <c r="Q332" s="33"/>
      <c r="R332" s="34"/>
      <c r="S332" s="34"/>
      <c r="T332" s="34"/>
      <c r="U332" s="34"/>
      <c r="V332" s="34"/>
      <c r="W332" s="34"/>
      <c r="X332" s="34"/>
      <c r="Y332" s="34"/>
      <c r="Z332" s="34"/>
      <c r="AA332" s="34"/>
      <c r="AB332" s="34"/>
      <c r="AC332" s="30"/>
      <c r="AD332" s="30"/>
      <c r="AE332" s="30"/>
    </row>
    <row r="333" spans="2:31" s="28" customFormat="1">
      <c r="B333" s="36"/>
      <c r="C333" s="36"/>
      <c r="D333" s="36"/>
      <c r="O333" s="81"/>
      <c r="Q333" s="33"/>
      <c r="R333" s="34"/>
      <c r="S333" s="34"/>
      <c r="T333" s="34"/>
      <c r="U333" s="34"/>
      <c r="V333" s="34"/>
      <c r="W333" s="34"/>
      <c r="X333" s="34"/>
      <c r="Y333" s="34"/>
      <c r="Z333" s="34"/>
      <c r="AA333" s="34"/>
      <c r="AB333" s="34"/>
      <c r="AC333" s="30"/>
      <c r="AD333" s="30"/>
      <c r="AE333" s="30"/>
    </row>
    <row r="334" spans="2:31" s="28" customFormat="1">
      <c r="B334" s="36"/>
      <c r="C334" s="36"/>
      <c r="D334" s="36"/>
      <c r="O334" s="81"/>
      <c r="Q334" s="33"/>
      <c r="R334" s="34"/>
      <c r="S334" s="34"/>
      <c r="T334" s="34"/>
      <c r="U334" s="34"/>
      <c r="V334" s="34"/>
      <c r="W334" s="34"/>
      <c r="X334" s="34"/>
      <c r="Y334" s="34"/>
      <c r="Z334" s="34"/>
      <c r="AA334" s="34"/>
      <c r="AB334" s="34"/>
      <c r="AC334" s="30"/>
      <c r="AD334" s="30"/>
      <c r="AE334" s="30"/>
    </row>
    <row r="335" spans="2:31" s="28" customFormat="1">
      <c r="B335" s="36"/>
      <c r="C335" s="36"/>
      <c r="D335" s="36"/>
      <c r="O335" s="81"/>
      <c r="Q335" s="33"/>
      <c r="R335" s="34"/>
      <c r="S335" s="34"/>
      <c r="T335" s="34"/>
      <c r="U335" s="34"/>
      <c r="V335" s="34"/>
      <c r="W335" s="34"/>
      <c r="X335" s="34"/>
      <c r="Y335" s="34"/>
      <c r="Z335" s="34"/>
      <c r="AA335" s="34"/>
      <c r="AB335" s="34"/>
      <c r="AC335" s="30"/>
      <c r="AD335" s="30"/>
      <c r="AE335" s="30"/>
    </row>
    <row r="336" spans="2:31" s="28" customFormat="1">
      <c r="B336" s="36"/>
      <c r="C336" s="36"/>
      <c r="D336" s="36"/>
      <c r="O336" s="81"/>
      <c r="Q336" s="33"/>
      <c r="R336" s="34"/>
      <c r="S336" s="34"/>
      <c r="T336" s="34"/>
      <c r="U336" s="34"/>
      <c r="V336" s="34"/>
      <c r="W336" s="34"/>
      <c r="X336" s="34"/>
      <c r="Y336" s="34"/>
      <c r="Z336" s="34"/>
      <c r="AA336" s="34"/>
      <c r="AB336" s="34"/>
      <c r="AC336" s="30"/>
      <c r="AD336" s="30"/>
      <c r="AE336" s="30"/>
    </row>
    <row r="337" spans="2:31" s="28" customFormat="1">
      <c r="B337" s="36"/>
      <c r="C337" s="36"/>
      <c r="D337" s="36"/>
      <c r="O337" s="81"/>
      <c r="Q337" s="33"/>
      <c r="R337" s="34"/>
      <c r="S337" s="34"/>
      <c r="T337" s="34"/>
      <c r="U337" s="34"/>
      <c r="V337" s="34"/>
      <c r="W337" s="34"/>
      <c r="X337" s="34"/>
      <c r="Y337" s="34"/>
      <c r="Z337" s="34"/>
      <c r="AA337" s="34"/>
      <c r="AB337" s="34"/>
      <c r="AC337" s="30"/>
      <c r="AD337" s="30"/>
      <c r="AE337" s="30"/>
    </row>
    <row r="338" spans="2:31" s="28" customFormat="1">
      <c r="B338" s="36"/>
      <c r="C338" s="36"/>
      <c r="D338" s="36"/>
      <c r="O338" s="81"/>
      <c r="Q338" s="33"/>
      <c r="R338" s="34"/>
      <c r="S338" s="34"/>
      <c r="T338" s="34"/>
      <c r="U338" s="34"/>
      <c r="V338" s="34"/>
      <c r="W338" s="34"/>
      <c r="X338" s="34"/>
      <c r="Y338" s="34"/>
      <c r="Z338" s="34"/>
      <c r="AA338" s="34"/>
      <c r="AB338" s="34"/>
      <c r="AC338" s="30"/>
      <c r="AD338" s="30"/>
      <c r="AE338" s="30"/>
    </row>
    <row r="339" spans="2:31" s="28" customFormat="1">
      <c r="B339" s="36"/>
      <c r="C339" s="36"/>
      <c r="D339" s="36"/>
      <c r="O339" s="81"/>
      <c r="Q339" s="33"/>
      <c r="R339" s="34"/>
      <c r="S339" s="34"/>
      <c r="T339" s="34"/>
      <c r="U339" s="34"/>
      <c r="V339" s="34"/>
      <c r="W339" s="34"/>
      <c r="X339" s="34"/>
      <c r="Y339" s="34"/>
      <c r="Z339" s="34"/>
      <c r="AA339" s="34"/>
      <c r="AB339" s="34"/>
      <c r="AC339" s="30"/>
      <c r="AD339" s="30"/>
      <c r="AE339" s="30"/>
    </row>
    <row r="340" spans="2:31" s="28" customFormat="1">
      <c r="B340" s="36"/>
      <c r="C340" s="36"/>
      <c r="D340" s="36"/>
      <c r="O340" s="81"/>
      <c r="Q340" s="33"/>
      <c r="R340" s="34"/>
      <c r="S340" s="34"/>
      <c r="T340" s="34"/>
      <c r="U340" s="34"/>
      <c r="V340" s="34"/>
      <c r="W340" s="34"/>
      <c r="X340" s="34"/>
      <c r="Y340" s="34"/>
      <c r="Z340" s="34"/>
      <c r="AA340" s="34"/>
      <c r="AB340" s="34"/>
      <c r="AC340" s="30"/>
      <c r="AD340" s="30"/>
      <c r="AE340" s="30"/>
    </row>
    <row r="341" spans="2:31" s="28" customFormat="1">
      <c r="B341" s="36"/>
      <c r="C341" s="36"/>
      <c r="D341" s="36"/>
      <c r="O341" s="81"/>
      <c r="Q341" s="33"/>
      <c r="R341" s="34"/>
      <c r="S341" s="34"/>
      <c r="T341" s="34"/>
      <c r="U341" s="34"/>
      <c r="V341" s="34"/>
      <c r="W341" s="34"/>
      <c r="X341" s="34"/>
      <c r="Y341" s="34"/>
      <c r="Z341" s="34"/>
      <c r="AA341" s="34"/>
      <c r="AB341" s="34"/>
      <c r="AC341" s="30"/>
      <c r="AD341" s="30"/>
      <c r="AE341" s="30"/>
    </row>
    <row r="342" spans="2:31" s="28" customFormat="1">
      <c r="B342" s="36"/>
      <c r="C342" s="36"/>
      <c r="D342" s="36"/>
      <c r="O342" s="81"/>
      <c r="Q342" s="33"/>
      <c r="R342" s="34"/>
      <c r="S342" s="34"/>
      <c r="T342" s="34"/>
      <c r="U342" s="34"/>
      <c r="V342" s="34"/>
      <c r="W342" s="34"/>
      <c r="X342" s="34"/>
      <c r="Y342" s="34"/>
      <c r="Z342" s="34"/>
      <c r="AA342" s="34"/>
      <c r="AB342" s="34"/>
      <c r="AC342" s="30"/>
      <c r="AD342" s="30"/>
      <c r="AE342" s="30"/>
    </row>
    <row r="343" spans="2:31" s="28" customFormat="1">
      <c r="B343" s="36"/>
      <c r="C343" s="36"/>
      <c r="D343" s="36"/>
      <c r="O343" s="81"/>
      <c r="Q343" s="33"/>
      <c r="R343" s="34"/>
      <c r="S343" s="34"/>
      <c r="T343" s="34"/>
      <c r="U343" s="34"/>
      <c r="V343" s="34"/>
      <c r="W343" s="34"/>
      <c r="X343" s="34"/>
      <c r="Y343" s="34"/>
      <c r="Z343" s="34"/>
      <c r="AA343" s="34"/>
      <c r="AB343" s="34"/>
      <c r="AC343" s="30"/>
      <c r="AD343" s="30"/>
      <c r="AE343" s="30"/>
    </row>
    <row r="344" spans="2:31" s="28" customFormat="1">
      <c r="B344" s="36"/>
      <c r="C344" s="36"/>
      <c r="D344" s="36"/>
      <c r="O344" s="81"/>
      <c r="Q344" s="33"/>
      <c r="R344" s="34"/>
      <c r="S344" s="34"/>
      <c r="T344" s="34"/>
      <c r="U344" s="34"/>
      <c r="V344" s="34"/>
      <c r="W344" s="34"/>
      <c r="X344" s="34"/>
      <c r="Y344" s="34"/>
      <c r="Z344" s="34"/>
      <c r="AA344" s="34"/>
      <c r="AB344" s="34"/>
      <c r="AC344" s="30"/>
      <c r="AD344" s="30"/>
      <c r="AE344" s="30"/>
    </row>
    <row r="345" spans="2:31" s="28" customFormat="1">
      <c r="B345" s="36"/>
      <c r="C345" s="36"/>
      <c r="D345" s="36"/>
      <c r="O345" s="81"/>
      <c r="Q345" s="33"/>
      <c r="R345" s="34"/>
      <c r="S345" s="34"/>
      <c r="T345" s="34"/>
      <c r="U345" s="34"/>
      <c r="V345" s="34"/>
      <c r="W345" s="34"/>
      <c r="X345" s="34"/>
      <c r="Y345" s="34"/>
      <c r="Z345" s="34"/>
      <c r="AA345" s="34"/>
      <c r="AB345" s="34"/>
      <c r="AC345" s="30"/>
      <c r="AD345" s="30"/>
      <c r="AE345" s="30"/>
    </row>
    <row r="346" spans="2:31" s="28" customFormat="1">
      <c r="B346" s="36"/>
      <c r="C346" s="36"/>
      <c r="D346" s="36"/>
      <c r="O346" s="81"/>
      <c r="Q346" s="33"/>
      <c r="R346" s="34"/>
      <c r="S346" s="34"/>
      <c r="T346" s="34"/>
      <c r="U346" s="34"/>
      <c r="V346" s="34"/>
      <c r="W346" s="34"/>
      <c r="X346" s="34"/>
      <c r="Y346" s="34"/>
      <c r="Z346" s="34"/>
      <c r="AA346" s="34"/>
      <c r="AB346" s="34"/>
      <c r="AC346" s="30"/>
      <c r="AD346" s="30"/>
      <c r="AE346" s="30"/>
    </row>
    <row r="347" spans="2:31" s="28" customFormat="1">
      <c r="B347" s="36"/>
      <c r="C347" s="36"/>
      <c r="D347" s="36"/>
      <c r="O347" s="81"/>
      <c r="Q347" s="33"/>
      <c r="R347" s="34"/>
      <c r="S347" s="34"/>
      <c r="T347" s="34"/>
      <c r="U347" s="34"/>
      <c r="V347" s="34"/>
      <c r="W347" s="34"/>
      <c r="X347" s="34"/>
      <c r="Y347" s="34"/>
      <c r="Z347" s="34"/>
      <c r="AA347" s="34"/>
      <c r="AB347" s="34"/>
      <c r="AC347" s="30"/>
      <c r="AD347" s="30"/>
      <c r="AE347" s="30"/>
    </row>
    <row r="348" spans="2:31" s="28" customFormat="1">
      <c r="B348" s="36"/>
      <c r="C348" s="36"/>
      <c r="D348" s="36"/>
      <c r="O348" s="81"/>
      <c r="Q348" s="33"/>
      <c r="R348" s="34"/>
      <c r="S348" s="34"/>
      <c r="T348" s="34"/>
      <c r="U348" s="34"/>
      <c r="V348" s="34"/>
      <c r="W348" s="34"/>
      <c r="X348" s="34"/>
      <c r="Y348" s="34"/>
      <c r="Z348" s="34"/>
      <c r="AA348" s="34"/>
      <c r="AB348" s="34"/>
      <c r="AC348" s="30"/>
      <c r="AD348" s="30"/>
      <c r="AE348" s="30"/>
    </row>
    <row r="349" spans="2:31" s="28" customFormat="1">
      <c r="B349" s="36"/>
      <c r="C349" s="36"/>
      <c r="D349" s="36"/>
      <c r="O349" s="81"/>
      <c r="Q349" s="33"/>
      <c r="R349" s="34"/>
      <c r="S349" s="34"/>
      <c r="T349" s="34"/>
      <c r="U349" s="34"/>
      <c r="V349" s="34"/>
      <c r="W349" s="34"/>
      <c r="X349" s="34"/>
      <c r="Y349" s="34"/>
      <c r="Z349" s="34"/>
      <c r="AA349" s="34"/>
      <c r="AB349" s="34"/>
      <c r="AC349" s="30"/>
      <c r="AD349" s="30"/>
      <c r="AE349" s="30"/>
    </row>
    <row r="350" spans="2:31" s="28" customFormat="1">
      <c r="B350" s="36"/>
      <c r="C350" s="36"/>
      <c r="D350" s="36"/>
      <c r="O350" s="81"/>
      <c r="Q350" s="33"/>
      <c r="R350" s="34"/>
      <c r="S350" s="34"/>
      <c r="T350" s="34"/>
      <c r="U350" s="34"/>
      <c r="V350" s="34"/>
      <c r="W350" s="34"/>
      <c r="X350" s="34"/>
      <c r="Y350" s="34"/>
      <c r="Z350" s="34"/>
      <c r="AA350" s="34"/>
      <c r="AB350" s="34"/>
      <c r="AC350" s="30"/>
      <c r="AD350" s="30"/>
      <c r="AE350" s="30"/>
    </row>
    <row r="351" spans="2:31" s="28" customFormat="1">
      <c r="B351" s="36"/>
      <c r="C351" s="36"/>
      <c r="D351" s="36"/>
      <c r="O351" s="81"/>
      <c r="Q351" s="33"/>
      <c r="R351" s="34"/>
      <c r="S351" s="34"/>
      <c r="T351" s="34"/>
      <c r="U351" s="34"/>
      <c r="V351" s="34"/>
      <c r="W351" s="34"/>
      <c r="X351" s="34"/>
      <c r="Y351" s="34"/>
      <c r="Z351" s="34"/>
      <c r="AA351" s="34"/>
      <c r="AB351" s="34"/>
      <c r="AC351" s="30"/>
      <c r="AD351" s="30"/>
      <c r="AE351" s="30"/>
    </row>
    <row r="352" spans="2:31" s="28" customFormat="1">
      <c r="B352" s="36"/>
      <c r="C352" s="36"/>
      <c r="D352" s="36"/>
      <c r="O352" s="81"/>
      <c r="Q352" s="33"/>
      <c r="R352" s="34"/>
      <c r="S352" s="34"/>
      <c r="T352" s="34"/>
      <c r="U352" s="34"/>
      <c r="V352" s="34"/>
      <c r="W352" s="34"/>
      <c r="X352" s="34"/>
      <c r="Y352" s="34"/>
      <c r="Z352" s="34"/>
      <c r="AA352" s="34"/>
      <c r="AB352" s="34"/>
      <c r="AC352" s="30"/>
      <c r="AD352" s="30"/>
      <c r="AE352" s="30"/>
    </row>
    <row r="353" spans="2:31" s="28" customFormat="1">
      <c r="B353" s="36"/>
      <c r="C353" s="36"/>
      <c r="D353" s="36"/>
      <c r="O353" s="81"/>
      <c r="Q353" s="33"/>
      <c r="R353" s="34"/>
      <c r="S353" s="34"/>
      <c r="T353" s="34"/>
      <c r="U353" s="34"/>
      <c r="V353" s="34"/>
      <c r="W353" s="34"/>
      <c r="X353" s="34"/>
      <c r="Y353" s="34"/>
      <c r="Z353" s="34"/>
      <c r="AA353" s="34"/>
      <c r="AB353" s="34"/>
      <c r="AC353" s="30"/>
      <c r="AD353" s="30"/>
      <c r="AE353" s="30"/>
    </row>
    <row r="354" spans="2:31" s="28" customFormat="1">
      <c r="B354" s="36"/>
      <c r="C354" s="36"/>
      <c r="D354" s="36"/>
      <c r="O354" s="81"/>
      <c r="Q354" s="33"/>
      <c r="R354" s="34"/>
      <c r="S354" s="34"/>
      <c r="T354" s="34"/>
      <c r="U354" s="34"/>
      <c r="V354" s="34"/>
      <c r="W354" s="34"/>
      <c r="X354" s="34"/>
      <c r="Y354" s="34"/>
      <c r="Z354" s="34"/>
      <c r="AA354" s="34"/>
      <c r="AB354" s="34"/>
      <c r="AC354" s="30"/>
      <c r="AD354" s="30"/>
      <c r="AE354" s="30"/>
    </row>
    <row r="355" spans="2:31" s="28" customFormat="1">
      <c r="B355" s="36"/>
      <c r="C355" s="36"/>
      <c r="D355" s="36"/>
      <c r="O355" s="81"/>
      <c r="Q355" s="33"/>
      <c r="R355" s="34"/>
      <c r="S355" s="34"/>
      <c r="T355" s="34"/>
      <c r="U355" s="34"/>
      <c r="V355" s="34"/>
      <c r="W355" s="34"/>
      <c r="X355" s="34"/>
      <c r="Y355" s="34"/>
      <c r="Z355" s="34"/>
      <c r="AA355" s="34"/>
      <c r="AB355" s="34"/>
      <c r="AC355" s="30"/>
      <c r="AD355" s="30"/>
      <c r="AE355" s="30"/>
    </row>
    <row r="356" spans="2:31" s="28" customFormat="1">
      <c r="B356" s="36"/>
      <c r="C356" s="36"/>
      <c r="D356" s="36"/>
      <c r="O356" s="81"/>
      <c r="Q356" s="33"/>
      <c r="R356" s="34"/>
      <c r="S356" s="34"/>
      <c r="T356" s="34"/>
      <c r="U356" s="34"/>
      <c r="V356" s="34"/>
      <c r="W356" s="34"/>
      <c r="X356" s="34"/>
      <c r="Y356" s="34"/>
      <c r="Z356" s="34"/>
      <c r="AA356" s="34"/>
      <c r="AB356" s="34"/>
      <c r="AC356" s="30"/>
      <c r="AD356" s="30"/>
      <c r="AE356" s="30"/>
    </row>
    <row r="357" spans="2:31" s="28" customFormat="1">
      <c r="B357" s="36"/>
      <c r="C357" s="36"/>
      <c r="D357" s="36"/>
      <c r="O357" s="81"/>
      <c r="Q357" s="33"/>
      <c r="R357" s="34"/>
      <c r="S357" s="34"/>
      <c r="T357" s="34"/>
      <c r="U357" s="34"/>
      <c r="V357" s="34"/>
      <c r="W357" s="34"/>
      <c r="X357" s="34"/>
      <c r="Y357" s="34"/>
      <c r="Z357" s="34"/>
      <c r="AA357" s="34"/>
      <c r="AB357" s="34"/>
      <c r="AC357" s="30"/>
      <c r="AD357" s="30"/>
      <c r="AE357" s="30"/>
    </row>
    <row r="358" spans="2:31" s="28" customFormat="1">
      <c r="B358" s="36"/>
      <c r="C358" s="36"/>
      <c r="D358" s="36"/>
      <c r="O358" s="81"/>
      <c r="Q358" s="33"/>
      <c r="R358" s="34"/>
      <c r="S358" s="34"/>
      <c r="T358" s="34"/>
      <c r="U358" s="34"/>
      <c r="V358" s="34"/>
      <c r="W358" s="34"/>
      <c r="X358" s="34"/>
      <c r="Y358" s="34"/>
      <c r="Z358" s="34"/>
      <c r="AA358" s="34"/>
      <c r="AB358" s="34"/>
      <c r="AC358" s="30"/>
      <c r="AD358" s="30"/>
      <c r="AE358" s="30"/>
    </row>
    <row r="359" spans="2:31" s="28" customFormat="1">
      <c r="B359" s="36"/>
      <c r="C359" s="36"/>
      <c r="D359" s="36"/>
      <c r="O359" s="81"/>
      <c r="Q359" s="33"/>
      <c r="R359" s="34"/>
      <c r="S359" s="34"/>
      <c r="T359" s="34"/>
      <c r="U359" s="34"/>
      <c r="V359" s="34"/>
      <c r="W359" s="34"/>
      <c r="X359" s="34"/>
      <c r="Y359" s="34"/>
      <c r="Z359" s="34"/>
      <c r="AA359" s="34"/>
      <c r="AB359" s="34"/>
      <c r="AC359" s="30"/>
      <c r="AD359" s="30"/>
      <c r="AE359" s="30"/>
    </row>
    <row r="360" spans="2:31" s="28" customFormat="1">
      <c r="B360" s="36"/>
      <c r="C360" s="36"/>
      <c r="D360" s="36"/>
      <c r="O360" s="81"/>
      <c r="Q360" s="33"/>
      <c r="R360" s="34"/>
      <c r="S360" s="34"/>
      <c r="T360" s="34"/>
      <c r="U360" s="34"/>
      <c r="V360" s="34"/>
      <c r="W360" s="34"/>
      <c r="X360" s="34"/>
      <c r="Y360" s="34"/>
      <c r="Z360" s="34"/>
      <c r="AA360" s="34"/>
      <c r="AB360" s="34"/>
      <c r="AC360" s="30"/>
      <c r="AD360" s="30"/>
      <c r="AE360" s="30"/>
    </row>
    <row r="361" spans="2:31" s="28" customFormat="1">
      <c r="B361" s="36"/>
      <c r="C361" s="36"/>
      <c r="D361" s="36"/>
      <c r="O361" s="81"/>
      <c r="Q361" s="33"/>
      <c r="R361" s="34"/>
      <c r="S361" s="34"/>
      <c r="T361" s="34"/>
      <c r="U361" s="34"/>
      <c r="V361" s="34"/>
      <c r="W361" s="34"/>
      <c r="X361" s="34"/>
      <c r="Y361" s="34"/>
      <c r="Z361" s="34"/>
      <c r="AA361" s="34"/>
      <c r="AB361" s="34"/>
      <c r="AC361" s="30"/>
      <c r="AD361" s="30"/>
      <c r="AE361" s="30"/>
    </row>
    <row r="362" spans="2:31" s="28" customFormat="1">
      <c r="B362" s="36"/>
      <c r="C362" s="36"/>
      <c r="D362" s="36"/>
      <c r="O362" s="81"/>
      <c r="Q362" s="33"/>
      <c r="R362" s="34"/>
      <c r="S362" s="34"/>
      <c r="T362" s="34"/>
      <c r="U362" s="34"/>
      <c r="V362" s="34"/>
      <c r="W362" s="34"/>
      <c r="X362" s="34"/>
      <c r="Y362" s="34"/>
      <c r="Z362" s="34"/>
      <c r="AA362" s="34"/>
      <c r="AB362" s="34"/>
      <c r="AC362" s="30"/>
      <c r="AD362" s="30"/>
      <c r="AE362" s="30"/>
    </row>
    <row r="363" spans="2:31" s="28" customFormat="1">
      <c r="B363" s="36"/>
      <c r="C363" s="36"/>
      <c r="D363" s="36"/>
      <c r="O363" s="81"/>
      <c r="Q363" s="33"/>
      <c r="R363" s="34"/>
      <c r="S363" s="34"/>
      <c r="T363" s="34"/>
      <c r="U363" s="34"/>
      <c r="V363" s="34"/>
      <c r="W363" s="34"/>
      <c r="X363" s="34"/>
      <c r="Y363" s="34"/>
      <c r="Z363" s="34"/>
      <c r="AA363" s="34"/>
      <c r="AB363" s="34"/>
      <c r="AC363" s="30"/>
      <c r="AD363" s="30"/>
      <c r="AE363" s="30"/>
    </row>
    <row r="364" spans="2:31" s="28" customFormat="1">
      <c r="B364" s="36"/>
      <c r="C364" s="36"/>
      <c r="D364" s="36"/>
      <c r="O364" s="81"/>
      <c r="Q364" s="33"/>
      <c r="R364" s="34"/>
      <c r="S364" s="34"/>
      <c r="T364" s="34"/>
      <c r="U364" s="34"/>
      <c r="V364" s="34"/>
      <c r="W364" s="34"/>
      <c r="X364" s="34"/>
      <c r="Y364" s="34"/>
      <c r="Z364" s="34"/>
      <c r="AA364" s="34"/>
      <c r="AB364" s="34"/>
      <c r="AC364" s="30"/>
      <c r="AD364" s="30"/>
      <c r="AE364" s="30"/>
    </row>
    <row r="365" spans="2:31" s="28" customFormat="1">
      <c r="B365" s="36"/>
      <c r="C365" s="36"/>
      <c r="D365" s="36"/>
      <c r="O365" s="81"/>
      <c r="Q365" s="33"/>
      <c r="R365" s="34"/>
      <c r="S365" s="34"/>
      <c r="T365" s="34"/>
      <c r="U365" s="34"/>
      <c r="V365" s="34"/>
      <c r="W365" s="34"/>
      <c r="X365" s="34"/>
      <c r="Y365" s="34"/>
      <c r="Z365" s="34"/>
      <c r="AA365" s="34"/>
      <c r="AB365" s="34"/>
      <c r="AC365" s="30"/>
      <c r="AD365" s="30"/>
      <c r="AE365" s="30"/>
    </row>
    <row r="366" spans="2:31" s="28" customFormat="1">
      <c r="B366" s="36"/>
      <c r="C366" s="36"/>
      <c r="D366" s="36"/>
      <c r="O366" s="81"/>
      <c r="Q366" s="33"/>
      <c r="R366" s="34"/>
      <c r="S366" s="34"/>
      <c r="T366" s="34"/>
      <c r="U366" s="34"/>
      <c r="V366" s="34"/>
      <c r="W366" s="34"/>
      <c r="X366" s="34"/>
      <c r="Y366" s="34"/>
      <c r="Z366" s="34"/>
      <c r="AA366" s="34"/>
      <c r="AB366" s="34"/>
      <c r="AC366" s="30"/>
      <c r="AD366" s="30"/>
      <c r="AE366" s="30"/>
    </row>
    <row r="367" spans="2:31" s="28" customFormat="1">
      <c r="B367" s="36"/>
      <c r="C367" s="36"/>
      <c r="D367" s="36"/>
      <c r="O367" s="81"/>
      <c r="Q367" s="33"/>
      <c r="R367" s="34"/>
      <c r="S367" s="34"/>
      <c r="T367" s="34"/>
      <c r="U367" s="34"/>
      <c r="V367" s="34"/>
      <c r="W367" s="34"/>
      <c r="X367" s="34"/>
      <c r="Y367" s="34"/>
      <c r="Z367" s="34"/>
      <c r="AA367" s="34"/>
      <c r="AB367" s="34"/>
      <c r="AC367" s="30"/>
      <c r="AD367" s="30"/>
      <c r="AE367" s="30"/>
    </row>
    <row r="368" spans="2:31" s="28" customFormat="1">
      <c r="B368" s="36"/>
      <c r="C368" s="36"/>
      <c r="D368" s="36"/>
      <c r="O368" s="81"/>
      <c r="Q368" s="33"/>
      <c r="R368" s="34"/>
      <c r="S368" s="34"/>
      <c r="T368" s="34"/>
      <c r="U368" s="34"/>
      <c r="V368" s="34"/>
      <c r="W368" s="34"/>
      <c r="X368" s="34"/>
      <c r="Y368" s="34"/>
      <c r="Z368" s="34"/>
      <c r="AA368" s="34"/>
      <c r="AB368" s="34"/>
      <c r="AC368" s="30"/>
      <c r="AD368" s="30"/>
      <c r="AE368" s="30"/>
    </row>
    <row r="369" spans="2:31" s="28" customFormat="1">
      <c r="B369" s="36"/>
      <c r="C369" s="36"/>
      <c r="D369" s="36"/>
      <c r="O369" s="81"/>
      <c r="Q369" s="33"/>
      <c r="R369" s="34"/>
      <c r="S369" s="34"/>
      <c r="T369" s="34"/>
      <c r="U369" s="34"/>
      <c r="V369" s="34"/>
      <c r="W369" s="34"/>
      <c r="X369" s="34"/>
      <c r="Y369" s="34"/>
      <c r="Z369" s="34"/>
      <c r="AA369" s="34"/>
      <c r="AB369" s="34"/>
      <c r="AC369" s="30"/>
      <c r="AD369" s="30"/>
      <c r="AE369" s="30"/>
    </row>
    <row r="370" spans="2:31" s="28" customFormat="1">
      <c r="B370" s="36"/>
      <c r="C370" s="36"/>
      <c r="D370" s="36"/>
      <c r="O370" s="81"/>
      <c r="Q370" s="33"/>
      <c r="R370" s="34"/>
      <c r="S370" s="34"/>
      <c r="T370" s="34"/>
      <c r="U370" s="34"/>
      <c r="V370" s="34"/>
      <c r="W370" s="34"/>
      <c r="X370" s="34"/>
      <c r="Y370" s="34"/>
      <c r="Z370" s="34"/>
      <c r="AA370" s="34"/>
      <c r="AB370" s="34"/>
      <c r="AC370" s="30"/>
      <c r="AD370" s="30"/>
      <c r="AE370" s="30"/>
    </row>
    <row r="371" spans="2:31" s="28" customFormat="1">
      <c r="B371" s="36"/>
      <c r="C371" s="36"/>
      <c r="D371" s="36"/>
      <c r="O371" s="81"/>
      <c r="Q371" s="33"/>
      <c r="R371" s="34"/>
      <c r="S371" s="34"/>
      <c r="T371" s="34"/>
      <c r="U371" s="34"/>
      <c r="V371" s="34"/>
      <c r="W371" s="34"/>
      <c r="X371" s="34"/>
      <c r="Y371" s="34"/>
      <c r="Z371" s="34"/>
      <c r="AA371" s="34"/>
      <c r="AB371" s="34"/>
      <c r="AC371" s="30"/>
      <c r="AD371" s="30"/>
      <c r="AE371" s="30"/>
    </row>
    <row r="372" spans="2:31" s="28" customFormat="1">
      <c r="B372" s="36"/>
      <c r="C372" s="36"/>
      <c r="D372" s="36"/>
      <c r="O372" s="81"/>
      <c r="Q372" s="33"/>
      <c r="R372" s="34"/>
      <c r="S372" s="34"/>
      <c r="T372" s="34"/>
      <c r="U372" s="34"/>
      <c r="V372" s="34"/>
      <c r="W372" s="34"/>
      <c r="X372" s="34"/>
      <c r="Y372" s="34"/>
      <c r="Z372" s="34"/>
      <c r="AA372" s="34"/>
      <c r="AB372" s="34"/>
      <c r="AC372" s="30"/>
      <c r="AD372" s="30"/>
      <c r="AE372" s="30"/>
    </row>
    <row r="373" spans="2:31" s="28" customFormat="1">
      <c r="B373" s="36"/>
      <c r="C373" s="36"/>
      <c r="D373" s="36"/>
      <c r="O373" s="81"/>
      <c r="Q373" s="33"/>
      <c r="R373" s="34"/>
      <c r="S373" s="34"/>
      <c r="T373" s="34"/>
      <c r="U373" s="34"/>
      <c r="V373" s="34"/>
      <c r="W373" s="34"/>
      <c r="X373" s="34"/>
      <c r="Y373" s="34"/>
      <c r="Z373" s="34"/>
      <c r="AA373" s="34"/>
      <c r="AB373" s="34"/>
      <c r="AC373" s="30"/>
      <c r="AD373" s="30"/>
      <c r="AE373" s="30"/>
    </row>
    <row r="374" spans="2:31" s="28" customFormat="1">
      <c r="B374" s="36"/>
      <c r="C374" s="36"/>
      <c r="D374" s="36"/>
      <c r="O374" s="81"/>
      <c r="Q374" s="33"/>
      <c r="R374" s="34"/>
      <c r="S374" s="34"/>
      <c r="T374" s="34"/>
      <c r="U374" s="34"/>
      <c r="V374" s="34"/>
      <c r="W374" s="34"/>
      <c r="X374" s="34"/>
      <c r="Y374" s="34"/>
      <c r="Z374" s="34"/>
      <c r="AA374" s="34"/>
      <c r="AB374" s="34"/>
      <c r="AC374" s="30"/>
      <c r="AD374" s="30"/>
      <c r="AE374" s="30"/>
    </row>
    <row r="375" spans="2:31" s="28" customFormat="1">
      <c r="B375" s="36"/>
      <c r="C375" s="36"/>
      <c r="D375" s="36"/>
      <c r="O375" s="81"/>
      <c r="Q375" s="33"/>
      <c r="R375" s="34"/>
      <c r="S375" s="34"/>
      <c r="T375" s="34"/>
      <c r="U375" s="34"/>
      <c r="V375" s="34"/>
      <c r="W375" s="34"/>
      <c r="X375" s="34"/>
      <c r="Y375" s="34"/>
      <c r="Z375" s="34"/>
      <c r="AA375" s="34"/>
      <c r="AB375" s="34"/>
      <c r="AC375" s="30"/>
      <c r="AD375" s="30"/>
      <c r="AE375" s="30"/>
    </row>
    <row r="376" spans="2:31" s="28" customFormat="1">
      <c r="B376" s="36"/>
      <c r="C376" s="36"/>
      <c r="D376" s="36"/>
      <c r="O376" s="81"/>
      <c r="Q376" s="33"/>
      <c r="R376" s="34"/>
      <c r="S376" s="34"/>
      <c r="T376" s="34"/>
      <c r="U376" s="34"/>
      <c r="V376" s="34"/>
      <c r="W376" s="34"/>
      <c r="X376" s="34"/>
      <c r="Y376" s="34"/>
      <c r="Z376" s="34"/>
      <c r="AA376" s="34"/>
      <c r="AB376" s="34"/>
      <c r="AC376" s="30"/>
      <c r="AD376" s="30"/>
      <c r="AE376" s="30"/>
    </row>
    <row r="377" spans="2:31" s="28" customFormat="1">
      <c r="B377" s="36"/>
      <c r="C377" s="36"/>
      <c r="D377" s="36"/>
      <c r="O377" s="81"/>
      <c r="Q377" s="33"/>
      <c r="R377" s="34"/>
      <c r="S377" s="34"/>
      <c r="T377" s="34"/>
      <c r="U377" s="34"/>
      <c r="V377" s="34"/>
      <c r="W377" s="34"/>
      <c r="X377" s="34"/>
      <c r="Y377" s="34"/>
      <c r="Z377" s="34"/>
      <c r="AA377" s="34"/>
      <c r="AB377" s="34"/>
      <c r="AC377" s="30"/>
      <c r="AD377" s="30"/>
      <c r="AE377" s="30"/>
    </row>
    <row r="378" spans="2:31" s="28" customFormat="1">
      <c r="B378" s="36"/>
      <c r="C378" s="36"/>
      <c r="D378" s="36"/>
      <c r="O378" s="81"/>
      <c r="Q378" s="33"/>
      <c r="R378" s="34"/>
      <c r="S378" s="34"/>
      <c r="T378" s="34"/>
      <c r="U378" s="34"/>
      <c r="V378" s="34"/>
      <c r="W378" s="34"/>
      <c r="X378" s="34"/>
      <c r="Y378" s="34"/>
      <c r="Z378" s="34"/>
      <c r="AA378" s="34"/>
      <c r="AB378" s="34"/>
      <c r="AC378" s="30"/>
      <c r="AD378" s="30"/>
      <c r="AE378" s="30"/>
    </row>
    <row r="379" spans="2:31" s="28" customFormat="1">
      <c r="B379" s="36"/>
      <c r="C379" s="36"/>
      <c r="D379" s="36"/>
      <c r="O379" s="81"/>
      <c r="Q379" s="33"/>
      <c r="R379" s="34"/>
      <c r="S379" s="34"/>
      <c r="T379" s="34"/>
      <c r="U379" s="34"/>
      <c r="V379" s="34"/>
      <c r="W379" s="34"/>
      <c r="X379" s="34"/>
      <c r="Y379" s="34"/>
      <c r="Z379" s="34"/>
      <c r="AA379" s="34"/>
      <c r="AB379" s="34"/>
      <c r="AC379" s="30"/>
      <c r="AD379" s="30"/>
      <c r="AE379" s="30"/>
    </row>
    <row r="380" spans="2:31" s="28" customFormat="1">
      <c r="B380" s="36"/>
      <c r="C380" s="36"/>
      <c r="D380" s="36"/>
      <c r="O380" s="81"/>
      <c r="Q380" s="33"/>
      <c r="R380" s="34"/>
      <c r="S380" s="34"/>
      <c r="T380" s="34"/>
      <c r="U380" s="34"/>
      <c r="V380" s="34"/>
      <c r="W380" s="34"/>
      <c r="X380" s="34"/>
      <c r="Y380" s="34"/>
      <c r="Z380" s="34"/>
      <c r="AA380" s="34"/>
      <c r="AB380" s="34"/>
      <c r="AC380" s="30"/>
      <c r="AD380" s="30"/>
      <c r="AE380" s="30"/>
    </row>
    <row r="381" spans="2:31" s="28" customFormat="1">
      <c r="B381" s="36"/>
      <c r="C381" s="36"/>
      <c r="D381" s="36"/>
      <c r="O381" s="81"/>
      <c r="Q381" s="33"/>
      <c r="R381" s="34"/>
      <c r="S381" s="34"/>
      <c r="T381" s="34"/>
      <c r="U381" s="34"/>
      <c r="V381" s="34"/>
      <c r="W381" s="34"/>
      <c r="X381" s="34"/>
      <c r="Y381" s="34"/>
      <c r="Z381" s="34"/>
      <c r="AA381" s="34"/>
      <c r="AB381" s="34"/>
      <c r="AC381" s="30"/>
      <c r="AD381" s="30"/>
      <c r="AE381" s="30"/>
    </row>
    <row r="382" spans="2:31" s="28" customFormat="1">
      <c r="B382" s="36"/>
      <c r="C382" s="36"/>
      <c r="D382" s="36"/>
      <c r="O382" s="81"/>
      <c r="Q382" s="33"/>
      <c r="R382" s="34"/>
      <c r="S382" s="34"/>
      <c r="T382" s="34"/>
      <c r="U382" s="34"/>
      <c r="V382" s="34"/>
      <c r="W382" s="34"/>
      <c r="X382" s="34"/>
      <c r="Y382" s="34"/>
      <c r="Z382" s="34"/>
      <c r="AA382" s="34"/>
      <c r="AB382" s="34"/>
      <c r="AC382" s="30"/>
      <c r="AD382" s="30"/>
      <c r="AE382" s="30"/>
    </row>
    <row r="383" spans="2:31" s="28" customFormat="1">
      <c r="B383" s="36"/>
      <c r="C383" s="36"/>
      <c r="D383" s="36"/>
      <c r="O383" s="81"/>
      <c r="Q383" s="33"/>
      <c r="R383" s="34"/>
      <c r="S383" s="34"/>
      <c r="T383" s="34"/>
      <c r="U383" s="34"/>
      <c r="V383" s="34"/>
      <c r="W383" s="34"/>
      <c r="X383" s="34"/>
      <c r="Y383" s="34"/>
      <c r="Z383" s="34"/>
      <c r="AA383" s="34"/>
      <c r="AB383" s="34"/>
      <c r="AC383" s="30"/>
      <c r="AD383" s="30"/>
      <c r="AE383" s="30"/>
    </row>
    <row r="384" spans="2:31" s="28" customFormat="1">
      <c r="B384" s="36"/>
      <c r="C384" s="36"/>
      <c r="D384" s="36"/>
      <c r="O384" s="81"/>
      <c r="Q384" s="33"/>
      <c r="R384" s="34"/>
      <c r="S384" s="34"/>
      <c r="T384" s="34"/>
      <c r="U384" s="34"/>
      <c r="V384" s="34"/>
      <c r="W384" s="34"/>
      <c r="X384" s="34"/>
      <c r="Y384" s="34"/>
      <c r="Z384" s="34"/>
      <c r="AA384" s="34"/>
      <c r="AB384" s="34"/>
      <c r="AC384" s="30"/>
      <c r="AD384" s="30"/>
      <c r="AE384" s="30"/>
    </row>
    <row r="385" spans="2:31" s="28" customFormat="1">
      <c r="B385" s="36"/>
      <c r="C385" s="36"/>
      <c r="D385" s="36"/>
      <c r="O385" s="81"/>
      <c r="Q385" s="33"/>
      <c r="R385" s="34"/>
      <c r="S385" s="34"/>
      <c r="T385" s="34"/>
      <c r="U385" s="34"/>
      <c r="V385" s="34"/>
      <c r="W385" s="34"/>
      <c r="X385" s="34"/>
      <c r="Y385" s="34"/>
      <c r="Z385" s="34"/>
      <c r="AA385" s="34"/>
      <c r="AB385" s="34"/>
      <c r="AC385" s="30"/>
      <c r="AD385" s="30"/>
      <c r="AE385" s="30"/>
    </row>
    <row r="386" spans="2:31" s="28" customFormat="1">
      <c r="B386" s="36"/>
      <c r="C386" s="36"/>
      <c r="D386" s="36"/>
      <c r="O386" s="81"/>
      <c r="Q386" s="33"/>
      <c r="R386" s="34"/>
      <c r="S386" s="34"/>
      <c r="T386" s="34"/>
      <c r="U386" s="34"/>
      <c r="V386" s="34"/>
      <c r="W386" s="34"/>
      <c r="X386" s="34"/>
      <c r="Y386" s="34"/>
      <c r="Z386" s="34"/>
      <c r="AA386" s="34"/>
      <c r="AB386" s="34"/>
      <c r="AC386" s="30"/>
      <c r="AD386" s="30"/>
      <c r="AE386" s="30"/>
    </row>
    <row r="387" spans="2:31" s="28" customFormat="1">
      <c r="B387" s="36"/>
      <c r="C387" s="36"/>
      <c r="D387" s="36"/>
      <c r="O387" s="81"/>
      <c r="Q387" s="33"/>
      <c r="R387" s="34"/>
      <c r="S387" s="34"/>
      <c r="T387" s="34"/>
      <c r="U387" s="34"/>
      <c r="V387" s="34"/>
      <c r="W387" s="34"/>
      <c r="X387" s="34"/>
      <c r="Y387" s="34"/>
      <c r="Z387" s="34"/>
      <c r="AA387" s="34"/>
      <c r="AB387" s="34"/>
      <c r="AC387" s="30"/>
      <c r="AD387" s="30"/>
      <c r="AE387" s="30"/>
    </row>
    <row r="388" spans="2:31" s="28" customFormat="1">
      <c r="B388" s="36"/>
      <c r="C388" s="36"/>
      <c r="D388" s="36"/>
      <c r="O388" s="81"/>
      <c r="Q388" s="33"/>
      <c r="R388" s="34"/>
      <c r="S388" s="34"/>
      <c r="T388" s="34"/>
      <c r="U388" s="34"/>
      <c r="V388" s="34"/>
      <c r="W388" s="34"/>
      <c r="X388" s="34"/>
      <c r="Y388" s="34"/>
      <c r="Z388" s="34"/>
      <c r="AA388" s="34"/>
      <c r="AB388" s="34"/>
      <c r="AC388" s="30"/>
      <c r="AD388" s="30"/>
      <c r="AE388" s="30"/>
    </row>
    <row r="389" spans="2:31" s="28" customFormat="1">
      <c r="B389" s="36"/>
      <c r="C389" s="36"/>
      <c r="D389" s="36"/>
      <c r="O389" s="81"/>
      <c r="Q389" s="33"/>
      <c r="R389" s="34"/>
      <c r="S389" s="34"/>
      <c r="T389" s="34"/>
      <c r="U389" s="34"/>
      <c r="V389" s="34"/>
      <c r="W389" s="34"/>
      <c r="X389" s="34"/>
      <c r="Y389" s="34"/>
      <c r="Z389" s="34"/>
      <c r="AA389" s="34"/>
      <c r="AB389" s="34"/>
      <c r="AC389" s="30"/>
      <c r="AD389" s="30"/>
      <c r="AE389" s="30"/>
    </row>
    <row r="390" spans="2:31" s="28" customFormat="1">
      <c r="B390" s="36"/>
      <c r="C390" s="36"/>
      <c r="D390" s="36"/>
      <c r="O390" s="81"/>
      <c r="Q390" s="33"/>
      <c r="R390" s="34"/>
      <c r="S390" s="34"/>
      <c r="T390" s="34"/>
      <c r="U390" s="34"/>
      <c r="V390" s="34"/>
      <c r="W390" s="34"/>
      <c r="X390" s="34"/>
      <c r="Y390" s="34"/>
      <c r="Z390" s="34"/>
      <c r="AA390" s="34"/>
      <c r="AB390" s="34"/>
      <c r="AC390" s="30"/>
      <c r="AD390" s="30"/>
      <c r="AE390" s="30"/>
    </row>
    <row r="391" spans="2:31" s="28" customFormat="1">
      <c r="B391" s="36"/>
      <c r="C391" s="36"/>
      <c r="D391" s="36"/>
      <c r="O391" s="81"/>
      <c r="Q391" s="33"/>
      <c r="R391" s="34"/>
      <c r="S391" s="34"/>
      <c r="T391" s="34"/>
      <c r="U391" s="34"/>
      <c r="V391" s="34"/>
      <c r="W391" s="34"/>
      <c r="X391" s="34"/>
      <c r="Y391" s="34"/>
      <c r="Z391" s="34"/>
      <c r="AA391" s="34"/>
      <c r="AB391" s="34"/>
      <c r="AC391" s="30"/>
      <c r="AD391" s="30"/>
      <c r="AE391" s="30"/>
    </row>
    <row r="392" spans="2:31" s="28" customFormat="1">
      <c r="B392" s="36"/>
      <c r="C392" s="36"/>
      <c r="D392" s="36"/>
      <c r="O392" s="81"/>
      <c r="Q392" s="33"/>
      <c r="R392" s="34"/>
      <c r="S392" s="34"/>
      <c r="T392" s="34"/>
      <c r="U392" s="34"/>
      <c r="V392" s="34"/>
      <c r="W392" s="34"/>
      <c r="X392" s="34"/>
      <c r="Y392" s="34"/>
      <c r="Z392" s="34"/>
      <c r="AA392" s="34"/>
      <c r="AB392" s="34"/>
      <c r="AC392" s="30"/>
      <c r="AD392" s="30"/>
      <c r="AE392" s="30"/>
    </row>
    <row r="393" spans="2:31" s="28" customFormat="1">
      <c r="B393" s="36"/>
      <c r="C393" s="36"/>
      <c r="D393" s="36"/>
      <c r="O393" s="81"/>
      <c r="Q393" s="33"/>
      <c r="R393" s="34"/>
      <c r="S393" s="34"/>
      <c r="T393" s="34"/>
      <c r="U393" s="34"/>
      <c r="V393" s="34"/>
      <c r="W393" s="34"/>
      <c r="X393" s="34"/>
      <c r="Y393" s="34"/>
      <c r="Z393" s="34"/>
      <c r="AA393" s="34"/>
      <c r="AB393" s="34"/>
      <c r="AC393" s="30"/>
      <c r="AD393" s="30"/>
      <c r="AE393" s="30"/>
    </row>
    <row r="394" spans="2:31" s="28" customFormat="1">
      <c r="B394" s="36"/>
      <c r="C394" s="36"/>
      <c r="D394" s="36"/>
      <c r="O394" s="81"/>
      <c r="Q394" s="33"/>
      <c r="R394" s="34"/>
      <c r="S394" s="34"/>
      <c r="T394" s="34"/>
      <c r="U394" s="34"/>
      <c r="V394" s="34"/>
      <c r="W394" s="34"/>
      <c r="X394" s="34"/>
      <c r="Y394" s="34"/>
      <c r="Z394" s="34"/>
      <c r="AA394" s="34"/>
      <c r="AB394" s="34"/>
      <c r="AC394" s="30"/>
      <c r="AD394" s="30"/>
      <c r="AE394" s="30"/>
    </row>
    <row r="395" spans="2:31" s="28" customFormat="1">
      <c r="B395" s="36"/>
      <c r="C395" s="36"/>
      <c r="D395" s="36"/>
      <c r="O395" s="81"/>
      <c r="Q395" s="33"/>
      <c r="R395" s="34"/>
      <c r="S395" s="34"/>
      <c r="T395" s="34"/>
      <c r="U395" s="34"/>
      <c r="V395" s="34"/>
      <c r="W395" s="34"/>
      <c r="X395" s="34"/>
      <c r="Y395" s="34"/>
      <c r="Z395" s="34"/>
      <c r="AA395" s="34"/>
      <c r="AB395" s="34"/>
      <c r="AC395" s="30"/>
      <c r="AD395" s="30"/>
      <c r="AE395" s="30"/>
    </row>
    <row r="396" spans="2:31" s="28" customFormat="1">
      <c r="B396" s="36"/>
      <c r="C396" s="36"/>
      <c r="D396" s="36"/>
      <c r="O396" s="81"/>
      <c r="Q396" s="33"/>
      <c r="R396" s="34"/>
      <c r="S396" s="34"/>
      <c r="T396" s="34"/>
      <c r="U396" s="34"/>
      <c r="V396" s="34"/>
      <c r="W396" s="34"/>
      <c r="X396" s="34"/>
      <c r="Y396" s="34"/>
      <c r="Z396" s="34"/>
      <c r="AA396" s="34"/>
      <c r="AB396" s="34"/>
      <c r="AC396" s="30"/>
      <c r="AD396" s="30"/>
      <c r="AE396" s="30"/>
    </row>
    <row r="397" spans="2:31" s="28" customFormat="1">
      <c r="B397" s="36"/>
      <c r="C397" s="36"/>
      <c r="D397" s="36"/>
      <c r="O397" s="81"/>
      <c r="Q397" s="33"/>
      <c r="R397" s="34"/>
      <c r="S397" s="34"/>
      <c r="T397" s="34"/>
      <c r="U397" s="34"/>
      <c r="V397" s="34"/>
      <c r="W397" s="34"/>
      <c r="X397" s="34"/>
      <c r="Y397" s="34"/>
      <c r="Z397" s="34"/>
      <c r="AA397" s="34"/>
      <c r="AB397" s="34"/>
      <c r="AC397" s="30"/>
      <c r="AD397" s="30"/>
      <c r="AE397" s="30"/>
    </row>
    <row r="398" spans="2:31" s="28" customFormat="1">
      <c r="B398" s="36"/>
      <c r="C398" s="36"/>
      <c r="D398" s="36"/>
      <c r="O398" s="81"/>
      <c r="Q398" s="33"/>
      <c r="R398" s="34"/>
      <c r="S398" s="34"/>
      <c r="T398" s="34"/>
      <c r="U398" s="34"/>
      <c r="V398" s="34"/>
      <c r="W398" s="34"/>
      <c r="X398" s="34"/>
      <c r="Y398" s="34"/>
      <c r="Z398" s="34"/>
      <c r="AA398" s="34"/>
      <c r="AB398" s="34"/>
      <c r="AC398" s="30"/>
      <c r="AD398" s="30"/>
      <c r="AE398" s="30"/>
    </row>
    <row r="399" spans="2:31" s="28" customFormat="1">
      <c r="B399" s="36"/>
      <c r="C399" s="36"/>
      <c r="D399" s="36"/>
      <c r="O399" s="81"/>
      <c r="Q399" s="33"/>
      <c r="R399" s="34"/>
      <c r="S399" s="34"/>
      <c r="T399" s="34"/>
      <c r="U399" s="34"/>
      <c r="V399" s="34"/>
      <c r="W399" s="34"/>
      <c r="X399" s="34"/>
      <c r="Y399" s="34"/>
      <c r="Z399" s="34"/>
      <c r="AA399" s="34"/>
      <c r="AB399" s="34"/>
      <c r="AC399" s="30"/>
      <c r="AD399" s="30"/>
      <c r="AE399" s="30"/>
    </row>
    <row r="400" spans="2:31" s="28" customFormat="1">
      <c r="B400" s="36"/>
      <c r="C400" s="36"/>
      <c r="D400" s="36"/>
      <c r="O400" s="81"/>
      <c r="Q400" s="33"/>
      <c r="R400" s="34"/>
      <c r="S400" s="34"/>
      <c r="T400" s="34"/>
      <c r="U400" s="34"/>
      <c r="V400" s="34"/>
      <c r="W400" s="34"/>
      <c r="X400" s="34"/>
      <c r="Y400" s="34"/>
      <c r="Z400" s="34"/>
      <c r="AA400" s="34"/>
      <c r="AB400" s="34"/>
      <c r="AC400" s="30"/>
      <c r="AD400" s="30"/>
      <c r="AE400" s="30"/>
    </row>
    <row r="401" spans="2:31" s="28" customFormat="1">
      <c r="B401" s="36"/>
      <c r="C401" s="36"/>
      <c r="D401" s="36"/>
      <c r="O401" s="81"/>
      <c r="Q401" s="33"/>
      <c r="R401" s="34"/>
      <c r="S401" s="34"/>
      <c r="T401" s="34"/>
      <c r="U401" s="34"/>
      <c r="V401" s="34"/>
      <c r="W401" s="34"/>
      <c r="X401" s="34"/>
      <c r="Y401" s="34"/>
      <c r="Z401" s="34"/>
      <c r="AA401" s="34"/>
      <c r="AB401" s="34"/>
      <c r="AC401" s="30"/>
      <c r="AD401" s="30"/>
      <c r="AE401" s="30"/>
    </row>
    <row r="402" spans="2:31" s="28" customFormat="1">
      <c r="B402" s="36"/>
      <c r="C402" s="36"/>
      <c r="D402" s="36"/>
      <c r="O402" s="81"/>
      <c r="Q402" s="33"/>
      <c r="R402" s="34"/>
      <c r="S402" s="34"/>
      <c r="T402" s="34"/>
      <c r="U402" s="34"/>
      <c r="V402" s="34"/>
      <c r="W402" s="34"/>
      <c r="X402" s="34"/>
      <c r="Y402" s="34"/>
      <c r="Z402" s="34"/>
      <c r="AA402" s="34"/>
      <c r="AB402" s="34"/>
      <c r="AC402" s="30"/>
      <c r="AD402" s="30"/>
      <c r="AE402" s="30"/>
    </row>
    <row r="403" spans="2:31" s="28" customFormat="1">
      <c r="B403" s="36"/>
      <c r="C403" s="36"/>
      <c r="D403" s="36"/>
      <c r="O403" s="81"/>
      <c r="Q403" s="33"/>
      <c r="R403" s="34"/>
      <c r="S403" s="34"/>
      <c r="T403" s="34"/>
      <c r="U403" s="34"/>
      <c r="V403" s="34"/>
      <c r="W403" s="34"/>
      <c r="X403" s="34"/>
      <c r="Y403" s="34"/>
      <c r="Z403" s="34"/>
      <c r="AA403" s="34"/>
      <c r="AB403" s="34"/>
      <c r="AC403" s="30"/>
      <c r="AD403" s="30"/>
      <c r="AE403" s="30"/>
    </row>
    <row r="404" spans="2:31" s="28" customFormat="1">
      <c r="B404" s="36"/>
      <c r="C404" s="36"/>
      <c r="D404" s="36"/>
      <c r="O404" s="81"/>
      <c r="Q404" s="33"/>
      <c r="R404" s="34"/>
      <c r="S404" s="34"/>
      <c r="T404" s="34"/>
      <c r="U404" s="34"/>
      <c r="V404" s="34"/>
      <c r="W404" s="34"/>
      <c r="X404" s="34"/>
      <c r="Y404" s="34"/>
      <c r="Z404" s="34"/>
      <c r="AA404" s="34"/>
      <c r="AB404" s="34"/>
      <c r="AC404" s="30"/>
      <c r="AD404" s="30"/>
      <c r="AE404" s="30"/>
    </row>
    <row r="405" spans="2:31" s="28" customFormat="1">
      <c r="B405" s="36"/>
      <c r="C405" s="36"/>
      <c r="D405" s="36"/>
      <c r="O405" s="81"/>
      <c r="Q405" s="33"/>
      <c r="R405" s="34"/>
      <c r="S405" s="34"/>
      <c r="T405" s="34"/>
      <c r="U405" s="34"/>
      <c r="V405" s="34"/>
      <c r="W405" s="34"/>
      <c r="X405" s="34"/>
      <c r="Y405" s="34"/>
      <c r="Z405" s="34"/>
      <c r="AA405" s="34"/>
      <c r="AB405" s="34"/>
      <c r="AC405" s="30"/>
      <c r="AD405" s="30"/>
      <c r="AE405" s="30"/>
    </row>
    <row r="406" spans="2:31" s="28" customFormat="1">
      <c r="B406" s="36"/>
      <c r="C406" s="36"/>
      <c r="D406" s="36"/>
      <c r="O406" s="81"/>
      <c r="Q406" s="33"/>
      <c r="R406" s="34"/>
      <c r="S406" s="34"/>
      <c r="T406" s="34"/>
      <c r="U406" s="34"/>
      <c r="V406" s="34"/>
      <c r="W406" s="34"/>
      <c r="X406" s="34"/>
      <c r="Y406" s="34"/>
      <c r="Z406" s="34"/>
      <c r="AA406" s="34"/>
      <c r="AB406" s="34"/>
      <c r="AC406" s="30"/>
      <c r="AD406" s="30"/>
      <c r="AE406" s="30"/>
    </row>
    <row r="407" spans="2:31" s="28" customFormat="1">
      <c r="B407" s="36"/>
      <c r="C407" s="36"/>
      <c r="D407" s="36"/>
      <c r="O407" s="81"/>
      <c r="Q407" s="33"/>
      <c r="R407" s="34"/>
      <c r="S407" s="34"/>
      <c r="T407" s="34"/>
      <c r="U407" s="34"/>
      <c r="V407" s="34"/>
      <c r="W407" s="34"/>
      <c r="X407" s="34"/>
      <c r="Y407" s="34"/>
      <c r="Z407" s="34"/>
      <c r="AA407" s="34"/>
      <c r="AB407" s="34"/>
      <c r="AC407" s="30"/>
      <c r="AD407" s="30"/>
      <c r="AE407" s="30"/>
    </row>
    <row r="408" spans="2:31" s="28" customFormat="1">
      <c r="B408" s="36"/>
      <c r="C408" s="36"/>
      <c r="D408" s="36"/>
      <c r="O408" s="81"/>
      <c r="Q408" s="33"/>
      <c r="R408" s="34"/>
      <c r="S408" s="34"/>
      <c r="T408" s="34"/>
      <c r="U408" s="34"/>
      <c r="V408" s="34"/>
      <c r="W408" s="34"/>
      <c r="X408" s="34"/>
      <c r="Y408" s="34"/>
      <c r="Z408" s="34"/>
      <c r="AA408" s="34"/>
      <c r="AB408" s="34"/>
      <c r="AC408" s="30"/>
      <c r="AD408" s="30"/>
      <c r="AE408" s="30"/>
    </row>
    <row r="409" spans="2:31" s="28" customFormat="1">
      <c r="B409" s="36"/>
      <c r="C409" s="36"/>
      <c r="D409" s="36"/>
      <c r="O409" s="81"/>
      <c r="Q409" s="33"/>
      <c r="R409" s="34"/>
      <c r="S409" s="34"/>
      <c r="T409" s="34"/>
      <c r="U409" s="34"/>
      <c r="V409" s="34"/>
      <c r="W409" s="34"/>
      <c r="X409" s="34"/>
      <c r="Y409" s="34"/>
      <c r="Z409" s="34"/>
      <c r="AA409" s="34"/>
      <c r="AB409" s="34"/>
      <c r="AC409" s="30"/>
      <c r="AD409" s="30"/>
      <c r="AE409" s="30"/>
    </row>
    <row r="410" spans="2:31" s="28" customFormat="1">
      <c r="B410" s="36"/>
      <c r="C410" s="36"/>
      <c r="D410" s="36"/>
      <c r="O410" s="81"/>
      <c r="Q410" s="33"/>
      <c r="R410" s="34"/>
      <c r="S410" s="34"/>
      <c r="T410" s="34"/>
      <c r="U410" s="34"/>
      <c r="V410" s="34"/>
      <c r="W410" s="34"/>
      <c r="X410" s="34"/>
      <c r="Y410" s="34"/>
      <c r="Z410" s="34"/>
      <c r="AA410" s="34"/>
      <c r="AB410" s="34"/>
      <c r="AC410" s="30"/>
      <c r="AD410" s="30"/>
      <c r="AE410" s="30"/>
    </row>
    <row r="411" spans="2:31" s="28" customFormat="1">
      <c r="B411" s="36"/>
      <c r="C411" s="36"/>
      <c r="D411" s="36"/>
      <c r="O411" s="81"/>
      <c r="Q411" s="33"/>
      <c r="R411" s="34"/>
      <c r="S411" s="34"/>
      <c r="T411" s="34"/>
      <c r="U411" s="34"/>
      <c r="V411" s="34"/>
      <c r="W411" s="34"/>
      <c r="X411" s="34"/>
      <c r="Y411" s="34"/>
      <c r="Z411" s="34"/>
      <c r="AA411" s="34"/>
      <c r="AB411" s="34"/>
      <c r="AC411" s="30"/>
      <c r="AD411" s="30"/>
      <c r="AE411" s="30"/>
    </row>
    <row r="412" spans="2:31" s="28" customFormat="1">
      <c r="B412" s="36"/>
      <c r="C412" s="36"/>
      <c r="D412" s="36"/>
      <c r="O412" s="81"/>
      <c r="Q412" s="33"/>
      <c r="R412" s="34"/>
      <c r="S412" s="34"/>
      <c r="T412" s="34"/>
      <c r="U412" s="34"/>
      <c r="V412" s="34"/>
      <c r="W412" s="34"/>
      <c r="X412" s="34"/>
      <c r="Y412" s="34"/>
      <c r="Z412" s="34"/>
      <c r="AA412" s="34"/>
      <c r="AB412" s="34"/>
      <c r="AC412" s="30"/>
      <c r="AD412" s="30"/>
      <c r="AE412" s="30"/>
    </row>
    <row r="413" spans="2:31" s="28" customFormat="1">
      <c r="B413" s="36"/>
      <c r="C413" s="36"/>
      <c r="D413" s="36"/>
      <c r="O413" s="81"/>
      <c r="Q413" s="33"/>
      <c r="R413" s="34"/>
      <c r="S413" s="34"/>
      <c r="T413" s="34"/>
      <c r="U413" s="34"/>
      <c r="V413" s="34"/>
      <c r="W413" s="34"/>
      <c r="X413" s="34"/>
      <c r="Y413" s="34"/>
      <c r="Z413" s="34"/>
      <c r="AA413" s="34"/>
      <c r="AB413" s="34"/>
      <c r="AC413" s="30"/>
      <c r="AD413" s="30"/>
      <c r="AE413" s="30"/>
    </row>
    <row r="414" spans="2:31" s="28" customFormat="1">
      <c r="B414" s="36"/>
      <c r="C414" s="36"/>
      <c r="D414" s="36"/>
      <c r="O414" s="81"/>
      <c r="Q414" s="33"/>
      <c r="R414" s="34"/>
      <c r="S414" s="34"/>
      <c r="T414" s="34"/>
      <c r="U414" s="34"/>
      <c r="V414" s="34"/>
      <c r="W414" s="34"/>
      <c r="X414" s="34"/>
      <c r="Y414" s="34"/>
      <c r="Z414" s="34"/>
      <c r="AA414" s="34"/>
      <c r="AB414" s="34"/>
      <c r="AC414" s="30"/>
      <c r="AD414" s="30"/>
      <c r="AE414" s="30"/>
    </row>
    <row r="415" spans="2:31" s="28" customFormat="1">
      <c r="B415" s="36"/>
      <c r="C415" s="36"/>
      <c r="D415" s="36"/>
      <c r="O415" s="81"/>
      <c r="Q415" s="33"/>
      <c r="R415" s="34"/>
      <c r="S415" s="34"/>
      <c r="T415" s="34"/>
      <c r="U415" s="34"/>
      <c r="V415" s="34"/>
      <c r="W415" s="34"/>
      <c r="X415" s="34"/>
      <c r="Y415" s="34"/>
      <c r="Z415" s="34"/>
      <c r="AA415" s="34"/>
      <c r="AB415" s="34"/>
      <c r="AC415" s="30"/>
      <c r="AD415" s="30"/>
      <c r="AE415" s="30"/>
    </row>
    <row r="416" spans="2:31" s="28" customFormat="1">
      <c r="B416" s="36"/>
      <c r="C416" s="36"/>
      <c r="D416" s="36"/>
      <c r="O416" s="81"/>
      <c r="Q416" s="33"/>
      <c r="R416" s="34"/>
      <c r="S416" s="34"/>
      <c r="T416" s="34"/>
      <c r="U416" s="34"/>
      <c r="V416" s="34"/>
      <c r="W416" s="34"/>
      <c r="X416" s="34"/>
      <c r="Y416" s="34"/>
      <c r="Z416" s="34"/>
      <c r="AA416" s="34"/>
      <c r="AB416" s="34"/>
      <c r="AC416" s="30"/>
      <c r="AD416" s="30"/>
      <c r="AE416" s="30"/>
    </row>
    <row r="417" spans="2:31" s="28" customFormat="1">
      <c r="B417" s="36"/>
      <c r="C417" s="36"/>
      <c r="D417" s="36"/>
      <c r="O417" s="81"/>
      <c r="Q417" s="33"/>
      <c r="R417" s="34"/>
      <c r="S417" s="34"/>
      <c r="T417" s="34"/>
      <c r="U417" s="34"/>
      <c r="V417" s="34"/>
      <c r="W417" s="34"/>
      <c r="X417" s="34"/>
      <c r="Y417" s="34"/>
      <c r="Z417" s="34"/>
      <c r="AA417" s="34"/>
      <c r="AB417" s="34"/>
      <c r="AC417" s="30"/>
      <c r="AD417" s="30"/>
      <c r="AE417" s="30"/>
    </row>
    <row r="418" spans="2:31" s="28" customFormat="1">
      <c r="B418" s="36"/>
      <c r="C418" s="36"/>
      <c r="D418" s="36"/>
      <c r="O418" s="81"/>
      <c r="Q418" s="33"/>
      <c r="R418" s="34"/>
      <c r="S418" s="34"/>
      <c r="T418" s="34"/>
      <c r="U418" s="34"/>
      <c r="V418" s="34"/>
      <c r="W418" s="34"/>
      <c r="X418" s="34"/>
      <c r="Y418" s="34"/>
      <c r="Z418" s="34"/>
      <c r="AA418" s="34"/>
      <c r="AB418" s="34"/>
      <c r="AC418" s="30"/>
      <c r="AD418" s="30"/>
      <c r="AE418" s="30"/>
    </row>
    <row r="419" spans="2:31" s="28" customFormat="1">
      <c r="B419" s="36"/>
      <c r="C419" s="36"/>
      <c r="D419" s="36"/>
      <c r="O419" s="81"/>
      <c r="Q419" s="33"/>
      <c r="R419" s="34"/>
      <c r="S419" s="34"/>
      <c r="T419" s="34"/>
      <c r="U419" s="34"/>
      <c r="V419" s="34"/>
      <c r="W419" s="34"/>
      <c r="X419" s="34"/>
      <c r="Y419" s="34"/>
      <c r="Z419" s="34"/>
      <c r="AA419" s="34"/>
      <c r="AB419" s="34"/>
      <c r="AC419" s="30"/>
      <c r="AD419" s="30"/>
      <c r="AE419" s="30"/>
    </row>
    <row r="420" spans="2:31" s="28" customFormat="1">
      <c r="B420" s="36"/>
      <c r="C420" s="36"/>
      <c r="D420" s="36"/>
      <c r="O420" s="81"/>
      <c r="Q420" s="33"/>
      <c r="R420" s="34"/>
      <c r="S420" s="34"/>
      <c r="T420" s="34"/>
      <c r="U420" s="34"/>
      <c r="V420" s="34"/>
      <c r="W420" s="34"/>
      <c r="X420" s="34"/>
      <c r="Y420" s="34"/>
      <c r="Z420" s="34"/>
      <c r="AA420" s="34"/>
      <c r="AB420" s="34"/>
      <c r="AC420" s="30"/>
      <c r="AD420" s="30"/>
      <c r="AE420" s="30"/>
    </row>
    <row r="421" spans="2:31" s="28" customFormat="1">
      <c r="B421" s="36"/>
      <c r="C421" s="36"/>
      <c r="D421" s="36"/>
      <c r="O421" s="81"/>
      <c r="Q421" s="33"/>
      <c r="R421" s="34"/>
      <c r="S421" s="34"/>
      <c r="T421" s="34"/>
      <c r="U421" s="34"/>
      <c r="V421" s="34"/>
      <c r="W421" s="34"/>
      <c r="X421" s="34"/>
      <c r="Y421" s="34"/>
      <c r="Z421" s="34"/>
      <c r="AA421" s="34"/>
      <c r="AB421" s="34"/>
      <c r="AC421" s="30"/>
      <c r="AD421" s="30"/>
      <c r="AE421" s="30"/>
    </row>
    <row r="422" spans="2:31" s="28" customFormat="1">
      <c r="B422" s="36"/>
      <c r="C422" s="36"/>
      <c r="D422" s="36"/>
      <c r="O422" s="81"/>
      <c r="Q422" s="33"/>
      <c r="R422" s="34"/>
      <c r="S422" s="34"/>
      <c r="T422" s="34"/>
      <c r="U422" s="34"/>
      <c r="V422" s="34"/>
      <c r="W422" s="34"/>
      <c r="X422" s="34"/>
      <c r="Y422" s="34"/>
      <c r="Z422" s="34"/>
      <c r="AA422" s="34"/>
      <c r="AB422" s="34"/>
      <c r="AC422" s="30"/>
      <c r="AD422" s="30"/>
      <c r="AE422" s="30"/>
    </row>
    <row r="423" spans="2:31" s="28" customFormat="1">
      <c r="B423" s="36"/>
      <c r="C423" s="36"/>
      <c r="D423" s="36"/>
      <c r="O423" s="81"/>
      <c r="Q423" s="33"/>
      <c r="R423" s="34"/>
      <c r="S423" s="34"/>
      <c r="T423" s="34"/>
      <c r="U423" s="34"/>
      <c r="V423" s="34"/>
      <c r="W423" s="34"/>
      <c r="X423" s="34"/>
      <c r="Y423" s="34"/>
      <c r="Z423" s="34"/>
      <c r="AA423" s="34"/>
      <c r="AB423" s="34"/>
      <c r="AC423" s="30"/>
      <c r="AD423" s="30"/>
      <c r="AE423" s="30"/>
    </row>
    <row r="424" spans="2:31" s="28" customFormat="1">
      <c r="B424" s="36"/>
      <c r="C424" s="36"/>
      <c r="D424" s="36"/>
      <c r="O424" s="81"/>
      <c r="Q424" s="33"/>
      <c r="R424" s="34"/>
      <c r="S424" s="34"/>
      <c r="T424" s="34"/>
      <c r="U424" s="34"/>
      <c r="V424" s="34"/>
      <c r="W424" s="34"/>
      <c r="X424" s="34"/>
      <c r="Y424" s="34"/>
      <c r="Z424" s="34"/>
      <c r="AA424" s="34"/>
      <c r="AB424" s="34"/>
      <c r="AC424" s="30"/>
      <c r="AD424" s="30"/>
      <c r="AE424" s="30"/>
    </row>
    <row r="425" spans="2:31" s="28" customFormat="1">
      <c r="B425" s="36"/>
      <c r="C425" s="36"/>
      <c r="D425" s="36"/>
      <c r="O425" s="81"/>
      <c r="Q425" s="33"/>
      <c r="R425" s="34"/>
      <c r="S425" s="34"/>
      <c r="T425" s="34"/>
      <c r="U425" s="34"/>
      <c r="V425" s="34"/>
      <c r="W425" s="34"/>
      <c r="X425" s="34"/>
      <c r="Y425" s="34"/>
      <c r="Z425" s="34"/>
      <c r="AA425" s="34"/>
      <c r="AB425" s="34"/>
      <c r="AC425" s="30"/>
      <c r="AD425" s="30"/>
      <c r="AE425" s="30"/>
    </row>
    <row r="426" spans="2:31" s="28" customFormat="1">
      <c r="B426" s="36"/>
      <c r="C426" s="36"/>
      <c r="D426" s="36"/>
      <c r="O426" s="81"/>
      <c r="Q426" s="33"/>
      <c r="R426" s="34"/>
      <c r="S426" s="34"/>
      <c r="T426" s="34"/>
      <c r="U426" s="34"/>
      <c r="V426" s="34"/>
      <c r="W426" s="34"/>
      <c r="X426" s="34"/>
      <c r="Y426" s="34"/>
      <c r="Z426" s="34"/>
      <c r="AA426" s="34"/>
      <c r="AB426" s="34"/>
      <c r="AC426" s="30"/>
      <c r="AD426" s="30"/>
      <c r="AE426" s="30"/>
    </row>
    <row r="427" spans="2:31" s="28" customFormat="1">
      <c r="B427" s="36"/>
      <c r="C427" s="36"/>
      <c r="D427" s="36"/>
      <c r="O427" s="81"/>
      <c r="Q427" s="33"/>
      <c r="R427" s="34"/>
      <c r="S427" s="34"/>
      <c r="T427" s="34"/>
      <c r="U427" s="34"/>
      <c r="V427" s="34"/>
      <c r="W427" s="34"/>
      <c r="X427" s="34"/>
      <c r="Y427" s="34"/>
      <c r="Z427" s="34"/>
      <c r="AA427" s="34"/>
      <c r="AB427" s="34"/>
      <c r="AC427" s="30"/>
      <c r="AD427" s="30"/>
      <c r="AE427" s="30"/>
    </row>
    <row r="428" spans="2:31" s="28" customFormat="1">
      <c r="B428" s="36"/>
      <c r="C428" s="36"/>
      <c r="D428" s="36"/>
      <c r="O428" s="81"/>
      <c r="Q428" s="33"/>
      <c r="R428" s="34"/>
      <c r="S428" s="34"/>
      <c r="T428" s="34"/>
      <c r="U428" s="34"/>
      <c r="V428" s="34"/>
      <c r="W428" s="34"/>
      <c r="X428" s="34"/>
      <c r="Y428" s="34"/>
      <c r="Z428" s="34"/>
      <c r="AA428" s="34"/>
      <c r="AB428" s="34"/>
      <c r="AC428" s="30"/>
      <c r="AD428" s="30"/>
      <c r="AE428" s="30"/>
    </row>
    <row r="429" spans="2:31" s="28" customFormat="1">
      <c r="B429" s="36"/>
      <c r="C429" s="36"/>
      <c r="D429" s="36"/>
      <c r="O429" s="81"/>
      <c r="Q429" s="33"/>
      <c r="R429" s="34"/>
      <c r="S429" s="34"/>
      <c r="T429" s="34"/>
      <c r="U429" s="34"/>
      <c r="V429" s="34"/>
      <c r="W429" s="34"/>
      <c r="X429" s="34"/>
      <c r="Y429" s="34"/>
      <c r="Z429" s="34"/>
      <c r="AA429" s="34"/>
      <c r="AB429" s="34"/>
      <c r="AC429" s="30"/>
      <c r="AD429" s="30"/>
      <c r="AE429" s="30"/>
    </row>
    <row r="430" spans="2:31" s="28" customFormat="1">
      <c r="B430" s="36"/>
      <c r="C430" s="36"/>
      <c r="D430" s="36"/>
      <c r="O430" s="81"/>
      <c r="Q430" s="33"/>
      <c r="R430" s="34"/>
      <c r="S430" s="34"/>
      <c r="T430" s="34"/>
      <c r="U430" s="34"/>
      <c r="V430" s="34"/>
      <c r="W430" s="34"/>
      <c r="X430" s="34"/>
      <c r="Y430" s="34"/>
      <c r="Z430" s="34"/>
      <c r="AA430" s="34"/>
      <c r="AB430" s="34"/>
      <c r="AC430" s="30"/>
      <c r="AD430" s="30"/>
      <c r="AE430" s="30"/>
    </row>
    <row r="431" spans="2:31" s="28" customFormat="1">
      <c r="B431" s="36"/>
      <c r="C431" s="36"/>
      <c r="D431" s="36"/>
      <c r="O431" s="81"/>
      <c r="Q431" s="33"/>
      <c r="R431" s="34"/>
      <c r="S431" s="34"/>
      <c r="T431" s="34"/>
      <c r="U431" s="34"/>
      <c r="V431" s="34"/>
      <c r="W431" s="34"/>
      <c r="X431" s="34"/>
      <c r="Y431" s="34"/>
      <c r="Z431" s="34"/>
      <c r="AA431" s="34"/>
      <c r="AB431" s="34"/>
      <c r="AC431" s="30"/>
      <c r="AD431" s="30"/>
      <c r="AE431" s="30"/>
    </row>
    <row r="432" spans="2:31" s="28" customFormat="1">
      <c r="B432" s="36"/>
      <c r="C432" s="36"/>
      <c r="D432" s="36"/>
      <c r="O432" s="81"/>
      <c r="Q432" s="33"/>
      <c r="R432" s="34"/>
      <c r="S432" s="34"/>
      <c r="T432" s="34"/>
      <c r="U432" s="34"/>
      <c r="V432" s="34"/>
      <c r="W432" s="34"/>
      <c r="X432" s="34"/>
      <c r="Y432" s="34"/>
      <c r="Z432" s="34"/>
      <c r="AA432" s="34"/>
      <c r="AB432" s="34"/>
      <c r="AC432" s="30"/>
      <c r="AD432" s="30"/>
      <c r="AE432" s="30"/>
    </row>
    <row r="433" spans="2:31" s="28" customFormat="1">
      <c r="B433" s="36"/>
      <c r="C433" s="36"/>
      <c r="D433" s="36"/>
      <c r="O433" s="81"/>
      <c r="Q433" s="33"/>
      <c r="R433" s="34"/>
      <c r="S433" s="34"/>
      <c r="T433" s="34"/>
      <c r="U433" s="34"/>
      <c r="V433" s="34"/>
      <c r="W433" s="34"/>
      <c r="X433" s="34"/>
      <c r="Y433" s="34"/>
      <c r="Z433" s="34"/>
      <c r="AA433" s="34"/>
      <c r="AB433" s="34"/>
      <c r="AC433" s="30"/>
      <c r="AD433" s="30"/>
      <c r="AE433" s="30"/>
    </row>
    <row r="434" spans="2:31" s="28" customFormat="1">
      <c r="B434" s="36"/>
      <c r="C434" s="36"/>
      <c r="D434" s="36"/>
      <c r="O434" s="81"/>
      <c r="Q434" s="33"/>
      <c r="R434" s="34"/>
      <c r="S434" s="34"/>
      <c r="T434" s="34"/>
      <c r="U434" s="34"/>
      <c r="V434" s="34"/>
      <c r="W434" s="34"/>
      <c r="X434" s="34"/>
      <c r="Y434" s="34"/>
      <c r="Z434" s="34"/>
      <c r="AA434" s="34"/>
      <c r="AB434" s="34"/>
      <c r="AC434" s="30"/>
      <c r="AD434" s="30"/>
      <c r="AE434" s="30"/>
    </row>
    <row r="435" spans="2:31" s="28" customFormat="1">
      <c r="B435" s="36"/>
      <c r="C435" s="36"/>
      <c r="D435" s="36"/>
      <c r="O435" s="81"/>
      <c r="Q435" s="33"/>
      <c r="R435" s="34"/>
      <c r="S435" s="34"/>
      <c r="T435" s="34"/>
      <c r="U435" s="34"/>
      <c r="V435" s="34"/>
      <c r="W435" s="34"/>
      <c r="X435" s="34"/>
      <c r="Y435" s="34"/>
      <c r="Z435" s="34"/>
      <c r="AA435" s="34"/>
      <c r="AB435" s="34"/>
      <c r="AC435" s="30"/>
      <c r="AD435" s="30"/>
      <c r="AE435" s="30"/>
    </row>
    <row r="436" spans="2:31" s="28" customFormat="1">
      <c r="B436" s="36"/>
      <c r="C436" s="36"/>
      <c r="D436" s="36"/>
      <c r="O436" s="81"/>
      <c r="Q436" s="33"/>
      <c r="R436" s="34"/>
      <c r="S436" s="34"/>
      <c r="T436" s="34"/>
      <c r="U436" s="34"/>
      <c r="V436" s="34"/>
      <c r="W436" s="34"/>
      <c r="X436" s="34"/>
      <c r="Y436" s="34"/>
      <c r="Z436" s="34"/>
      <c r="AA436" s="34"/>
      <c r="AB436" s="34"/>
      <c r="AC436" s="30"/>
      <c r="AD436" s="30"/>
      <c r="AE436" s="30"/>
    </row>
    <row r="437" spans="2:31" s="28" customFormat="1">
      <c r="B437" s="36"/>
      <c r="C437" s="36"/>
      <c r="D437" s="36"/>
      <c r="O437" s="81"/>
      <c r="Q437" s="33"/>
      <c r="R437" s="34"/>
      <c r="S437" s="34"/>
      <c r="T437" s="34"/>
      <c r="U437" s="34"/>
      <c r="V437" s="34"/>
      <c r="W437" s="34"/>
      <c r="X437" s="34"/>
      <c r="Y437" s="34"/>
      <c r="Z437" s="34"/>
      <c r="AA437" s="34"/>
      <c r="AB437" s="34"/>
      <c r="AC437" s="30"/>
      <c r="AD437" s="30"/>
      <c r="AE437" s="30"/>
    </row>
    <row r="438" spans="2:31" s="28" customFormat="1">
      <c r="B438" s="36"/>
      <c r="C438" s="36"/>
      <c r="D438" s="36"/>
      <c r="M438" s="83"/>
      <c r="N438" s="83"/>
      <c r="O438" s="84"/>
      <c r="Q438" s="33"/>
      <c r="R438" s="34"/>
      <c r="S438" s="34"/>
      <c r="T438" s="34"/>
      <c r="U438" s="34"/>
      <c r="V438" s="34"/>
      <c r="W438" s="34"/>
      <c r="X438" s="34"/>
      <c r="Y438" s="34"/>
      <c r="Z438" s="34"/>
      <c r="AA438" s="34"/>
      <c r="AB438" s="34"/>
      <c r="AC438" s="30"/>
      <c r="AD438" s="30"/>
      <c r="AE438" s="30"/>
    </row>
    <row r="439" spans="2:31" s="28" customFormat="1">
      <c r="B439" s="36"/>
      <c r="C439" s="36"/>
      <c r="D439" s="36"/>
      <c r="M439" s="81"/>
      <c r="N439" s="81"/>
      <c r="Q439" s="33"/>
      <c r="R439" s="34"/>
      <c r="S439" s="34"/>
      <c r="T439" s="34"/>
      <c r="U439" s="34"/>
      <c r="V439" s="34"/>
      <c r="W439" s="34"/>
      <c r="X439" s="34"/>
      <c r="Y439" s="34"/>
      <c r="Z439" s="34"/>
      <c r="AA439" s="34"/>
      <c r="AB439" s="34"/>
      <c r="AC439" s="30"/>
      <c r="AD439" s="30"/>
      <c r="AE439" s="30"/>
    </row>
    <row r="440" spans="2:31" s="28" customFormat="1" ht="12.75">
      <c r="M440" s="81"/>
      <c r="N440" s="81"/>
      <c r="O440" s="81"/>
      <c r="P440" s="81"/>
      <c r="Q440" s="33"/>
      <c r="R440" s="34"/>
      <c r="S440" s="34"/>
      <c r="T440" s="34"/>
      <c r="U440" s="34"/>
      <c r="V440" s="34"/>
      <c r="W440" s="34"/>
      <c r="X440" s="34"/>
      <c r="Y440" s="34"/>
      <c r="Z440" s="34"/>
      <c r="AA440" s="34"/>
      <c r="AB440" s="34"/>
      <c r="AC440" s="30"/>
      <c r="AD440" s="30"/>
      <c r="AE440" s="30"/>
    </row>
    <row r="441" spans="2:31" s="28" customFormat="1" ht="12.75">
      <c r="M441" s="81"/>
      <c r="N441" s="81"/>
      <c r="O441" s="81"/>
      <c r="P441" s="81"/>
      <c r="Q441" s="33"/>
      <c r="R441" s="34"/>
      <c r="S441" s="34"/>
      <c r="T441" s="34"/>
      <c r="U441" s="34"/>
      <c r="V441" s="34"/>
      <c r="W441" s="34"/>
      <c r="X441" s="34"/>
      <c r="Y441" s="34"/>
      <c r="Z441" s="34"/>
      <c r="AA441" s="34"/>
      <c r="AB441" s="34"/>
      <c r="AC441" s="30"/>
      <c r="AD441" s="30"/>
      <c r="AE441" s="30"/>
    </row>
    <row r="442" spans="2:31" s="28" customFormat="1" ht="12.75">
      <c r="M442" s="81"/>
      <c r="N442" s="81"/>
      <c r="O442" s="81"/>
      <c r="P442" s="81"/>
      <c r="Q442" s="33"/>
      <c r="R442" s="34"/>
      <c r="S442" s="34"/>
      <c r="T442" s="34"/>
      <c r="U442" s="34"/>
      <c r="V442" s="34"/>
      <c r="W442" s="34"/>
      <c r="X442" s="34"/>
      <c r="Y442" s="34"/>
      <c r="Z442" s="34"/>
      <c r="AA442" s="34"/>
      <c r="AB442" s="34"/>
      <c r="AC442" s="30"/>
      <c r="AD442" s="30"/>
      <c r="AE442" s="30"/>
    </row>
    <row r="443" spans="2:31" s="28" customFormat="1" ht="12.75">
      <c r="M443" s="81"/>
      <c r="N443" s="81"/>
      <c r="O443" s="81"/>
      <c r="P443" s="81"/>
      <c r="Q443" s="33"/>
      <c r="R443" s="34"/>
      <c r="S443" s="34"/>
      <c r="T443" s="34"/>
      <c r="U443" s="34"/>
      <c r="V443" s="34"/>
      <c r="W443" s="34"/>
      <c r="X443" s="34"/>
      <c r="Y443" s="34"/>
      <c r="Z443" s="34"/>
      <c r="AA443" s="34"/>
      <c r="AB443" s="34"/>
      <c r="AC443" s="30"/>
      <c r="AD443" s="30"/>
      <c r="AE443" s="30"/>
    </row>
    <row r="444" spans="2:31" s="28" customFormat="1" ht="12.75">
      <c r="M444" s="81"/>
      <c r="N444" s="81"/>
      <c r="O444" s="81"/>
      <c r="P444" s="81"/>
      <c r="Q444" s="33"/>
      <c r="R444" s="34"/>
      <c r="S444" s="34"/>
      <c r="T444" s="34"/>
      <c r="U444" s="34"/>
      <c r="V444" s="34"/>
      <c r="W444" s="34"/>
      <c r="X444" s="34"/>
      <c r="Y444" s="34"/>
      <c r="Z444" s="34"/>
      <c r="AA444" s="34"/>
      <c r="AB444" s="34"/>
      <c r="AC444" s="30"/>
      <c r="AD444" s="30"/>
      <c r="AE444" s="30"/>
    </row>
    <row r="445" spans="2:31" s="28" customFormat="1" ht="12.75">
      <c r="M445" s="81"/>
      <c r="N445" s="81"/>
      <c r="O445" s="81"/>
      <c r="P445" s="81"/>
      <c r="Q445" s="33"/>
      <c r="R445" s="34"/>
      <c r="S445" s="34"/>
      <c r="T445" s="34"/>
      <c r="U445" s="34"/>
      <c r="V445" s="34"/>
      <c r="W445" s="34"/>
      <c r="X445" s="34"/>
      <c r="Y445" s="34"/>
      <c r="Z445" s="34"/>
      <c r="AA445" s="34"/>
      <c r="AB445" s="34"/>
      <c r="AC445" s="30"/>
      <c r="AD445" s="30"/>
      <c r="AE445" s="30"/>
    </row>
    <row r="446" spans="2:31" s="28" customFormat="1" ht="12.75">
      <c r="M446" s="81"/>
      <c r="N446" s="81"/>
      <c r="O446" s="81"/>
      <c r="P446" s="81"/>
      <c r="Q446" s="33"/>
      <c r="R446" s="34"/>
      <c r="S446" s="34"/>
      <c r="T446" s="34"/>
      <c r="U446" s="34"/>
      <c r="V446" s="34"/>
      <c r="W446" s="34"/>
      <c r="X446" s="34"/>
      <c r="Y446" s="34"/>
      <c r="Z446" s="34"/>
      <c r="AA446" s="34"/>
      <c r="AB446" s="34"/>
      <c r="AC446" s="30"/>
      <c r="AD446" s="30"/>
      <c r="AE446" s="30"/>
    </row>
    <row r="447" spans="2:31" s="28" customFormat="1" ht="12.75">
      <c r="M447" s="81"/>
      <c r="N447" s="81"/>
      <c r="O447" s="81"/>
      <c r="P447" s="81"/>
      <c r="Q447" s="33"/>
      <c r="R447" s="34"/>
      <c r="S447" s="34"/>
      <c r="T447" s="34"/>
      <c r="U447" s="34"/>
      <c r="V447" s="34"/>
      <c r="W447" s="34"/>
      <c r="X447" s="34"/>
      <c r="Y447" s="34"/>
      <c r="Z447" s="34"/>
      <c r="AA447" s="34"/>
      <c r="AB447" s="34"/>
      <c r="AC447" s="30"/>
      <c r="AD447" s="30"/>
      <c r="AE447" s="30"/>
    </row>
    <row r="448" spans="2:31" s="28" customFormat="1" ht="12.75">
      <c r="M448" s="81"/>
      <c r="N448" s="81"/>
      <c r="O448" s="81"/>
      <c r="P448" s="81"/>
      <c r="Q448" s="33"/>
      <c r="R448" s="34"/>
      <c r="S448" s="34"/>
      <c r="T448" s="34"/>
      <c r="U448" s="34"/>
      <c r="V448" s="34"/>
      <c r="W448" s="34"/>
      <c r="X448" s="34"/>
      <c r="Y448" s="34"/>
      <c r="Z448" s="34"/>
      <c r="AA448" s="34"/>
      <c r="AB448" s="34"/>
      <c r="AC448" s="30"/>
      <c r="AD448" s="30"/>
      <c r="AE448" s="30"/>
    </row>
    <row r="449" spans="13:31" s="28" customFormat="1" ht="12.75">
      <c r="M449" s="81"/>
      <c r="N449" s="81"/>
      <c r="O449" s="81"/>
      <c r="P449" s="81"/>
      <c r="Q449" s="33"/>
      <c r="R449" s="34"/>
      <c r="S449" s="34"/>
      <c r="T449" s="34"/>
      <c r="U449" s="34"/>
      <c r="V449" s="34"/>
      <c r="W449" s="34"/>
      <c r="X449" s="34"/>
      <c r="Y449" s="34"/>
      <c r="Z449" s="34"/>
      <c r="AA449" s="34"/>
      <c r="AB449" s="34"/>
      <c r="AC449" s="30"/>
      <c r="AD449" s="30"/>
      <c r="AE449" s="30"/>
    </row>
    <row r="450" spans="13:31" s="28" customFormat="1" ht="12.75">
      <c r="M450" s="81"/>
      <c r="N450" s="81"/>
      <c r="O450" s="81"/>
      <c r="P450" s="81"/>
      <c r="Q450" s="33"/>
      <c r="R450" s="34"/>
      <c r="S450" s="34"/>
      <c r="T450" s="34"/>
      <c r="U450" s="34"/>
      <c r="V450" s="34"/>
      <c r="W450" s="34"/>
      <c r="X450" s="34"/>
      <c r="Y450" s="34"/>
      <c r="Z450" s="34"/>
      <c r="AA450" s="34"/>
      <c r="AB450" s="34"/>
      <c r="AC450" s="30"/>
      <c r="AD450" s="30"/>
      <c r="AE450" s="30"/>
    </row>
    <row r="451" spans="13:31" s="28" customFormat="1" ht="12.75">
      <c r="M451" s="81"/>
      <c r="N451" s="81"/>
      <c r="O451" s="81"/>
      <c r="P451" s="81"/>
      <c r="Q451" s="33"/>
      <c r="R451" s="34"/>
      <c r="S451" s="34"/>
      <c r="T451" s="34"/>
      <c r="U451" s="34"/>
      <c r="V451" s="34"/>
      <c r="W451" s="34"/>
      <c r="X451" s="34"/>
      <c r="Y451" s="34"/>
      <c r="Z451" s="34"/>
      <c r="AA451" s="34"/>
      <c r="AB451" s="34"/>
      <c r="AC451" s="30"/>
      <c r="AD451" s="30"/>
      <c r="AE451" s="30"/>
    </row>
    <row r="452" spans="13:31" s="28" customFormat="1" ht="12.75">
      <c r="M452" s="81"/>
      <c r="N452" s="81"/>
      <c r="O452" s="81"/>
      <c r="P452" s="81"/>
      <c r="Q452" s="33"/>
      <c r="R452" s="34"/>
      <c r="S452" s="34"/>
      <c r="T452" s="34"/>
      <c r="U452" s="34"/>
      <c r="V452" s="34"/>
      <c r="W452" s="34"/>
      <c r="X452" s="34"/>
      <c r="Y452" s="34"/>
      <c r="Z452" s="34"/>
      <c r="AA452" s="34"/>
      <c r="AB452" s="34"/>
      <c r="AC452" s="30"/>
      <c r="AD452" s="30"/>
      <c r="AE452" s="30"/>
    </row>
    <row r="453" spans="13:31" s="28" customFormat="1" ht="12.75">
      <c r="M453" s="81"/>
      <c r="N453" s="81"/>
      <c r="O453" s="81"/>
      <c r="P453" s="81"/>
      <c r="Q453" s="33"/>
      <c r="R453" s="34"/>
      <c r="S453" s="34"/>
      <c r="T453" s="34"/>
      <c r="U453" s="34"/>
      <c r="V453" s="34"/>
      <c r="W453" s="34"/>
      <c r="X453" s="34"/>
      <c r="Y453" s="34"/>
      <c r="Z453" s="34"/>
      <c r="AA453" s="34"/>
      <c r="AB453" s="34"/>
      <c r="AC453" s="30"/>
      <c r="AD453" s="30"/>
      <c r="AE453" s="30"/>
    </row>
    <row r="454" spans="13:31" s="28" customFormat="1" ht="12.75">
      <c r="M454" s="81"/>
      <c r="N454" s="81"/>
      <c r="O454" s="81"/>
      <c r="P454" s="81"/>
      <c r="Q454" s="33"/>
      <c r="R454" s="34"/>
      <c r="S454" s="34"/>
      <c r="T454" s="34"/>
      <c r="U454" s="34"/>
      <c r="V454" s="34"/>
      <c r="W454" s="34"/>
      <c r="X454" s="34"/>
      <c r="Y454" s="34"/>
      <c r="Z454" s="34"/>
      <c r="AA454" s="34"/>
      <c r="AB454" s="34"/>
      <c r="AC454" s="30"/>
      <c r="AD454" s="30"/>
      <c r="AE454" s="30"/>
    </row>
    <row r="455" spans="13:31" s="28" customFormat="1" ht="12.75">
      <c r="M455" s="81"/>
      <c r="N455" s="81"/>
      <c r="O455" s="81"/>
      <c r="P455" s="81"/>
      <c r="Q455" s="33"/>
      <c r="R455" s="34"/>
      <c r="S455" s="34"/>
      <c r="T455" s="34"/>
      <c r="U455" s="34"/>
      <c r="V455" s="34"/>
      <c r="W455" s="34"/>
      <c r="X455" s="34"/>
      <c r="Y455" s="34"/>
      <c r="Z455" s="34"/>
      <c r="AA455" s="34"/>
      <c r="AB455" s="34"/>
      <c r="AC455" s="30"/>
      <c r="AD455" s="30"/>
      <c r="AE455" s="30"/>
    </row>
    <row r="456" spans="13:31" s="28" customFormat="1" ht="12.75">
      <c r="M456" s="81"/>
      <c r="N456" s="81"/>
      <c r="O456" s="81"/>
      <c r="P456" s="81"/>
      <c r="Q456" s="33"/>
      <c r="R456" s="34"/>
      <c r="S456" s="34"/>
      <c r="T456" s="34"/>
      <c r="U456" s="34"/>
      <c r="V456" s="34"/>
      <c r="W456" s="34"/>
      <c r="X456" s="34"/>
      <c r="Y456" s="34"/>
      <c r="Z456" s="34"/>
      <c r="AA456" s="34"/>
      <c r="AB456" s="34"/>
      <c r="AC456" s="30"/>
      <c r="AD456" s="30"/>
      <c r="AE456" s="30"/>
    </row>
    <row r="457" spans="13:31" s="28" customFormat="1" ht="12.75">
      <c r="M457" s="81"/>
      <c r="N457" s="81"/>
      <c r="O457" s="81"/>
      <c r="P457" s="81"/>
      <c r="Q457" s="33"/>
      <c r="R457" s="34"/>
      <c r="S457" s="34"/>
      <c r="T457" s="34"/>
      <c r="U457" s="34"/>
      <c r="V457" s="34"/>
      <c r="W457" s="34"/>
      <c r="X457" s="34"/>
      <c r="Y457" s="34"/>
      <c r="Z457" s="34"/>
      <c r="AA457" s="34"/>
      <c r="AB457" s="34"/>
      <c r="AC457" s="30"/>
      <c r="AD457" s="30"/>
      <c r="AE457" s="30"/>
    </row>
    <row r="458" spans="13:31" s="28" customFormat="1" ht="12.75">
      <c r="M458" s="81"/>
      <c r="N458" s="81"/>
      <c r="O458" s="81"/>
      <c r="P458" s="81"/>
      <c r="Q458" s="33"/>
      <c r="R458" s="34"/>
      <c r="S458" s="34"/>
      <c r="T458" s="34"/>
      <c r="U458" s="34"/>
      <c r="V458" s="34"/>
      <c r="W458" s="34"/>
      <c r="X458" s="34"/>
      <c r="Y458" s="34"/>
      <c r="Z458" s="34"/>
      <c r="AA458" s="34"/>
      <c r="AB458" s="34"/>
      <c r="AC458" s="30"/>
      <c r="AD458" s="30"/>
      <c r="AE458" s="30"/>
    </row>
    <row r="459" spans="13:31" s="28" customFormat="1" ht="12.75">
      <c r="M459" s="81"/>
      <c r="N459" s="81"/>
      <c r="O459" s="81"/>
      <c r="P459" s="81"/>
      <c r="Q459" s="33"/>
      <c r="R459" s="34"/>
      <c r="S459" s="34"/>
      <c r="T459" s="34"/>
      <c r="U459" s="34"/>
      <c r="V459" s="34"/>
      <c r="W459" s="34"/>
      <c r="X459" s="34"/>
      <c r="Y459" s="34"/>
      <c r="Z459" s="34"/>
      <c r="AA459" s="34"/>
      <c r="AB459" s="34"/>
      <c r="AC459" s="30"/>
      <c r="AD459" s="30"/>
      <c r="AE459" s="30"/>
    </row>
    <row r="460" spans="13:31" s="28" customFormat="1" ht="12.75">
      <c r="M460" s="81"/>
      <c r="N460" s="81"/>
      <c r="O460" s="81"/>
      <c r="P460" s="81"/>
      <c r="Q460" s="33"/>
      <c r="R460" s="34"/>
      <c r="S460" s="34"/>
      <c r="T460" s="34"/>
      <c r="U460" s="34"/>
      <c r="V460" s="34"/>
      <c r="W460" s="34"/>
      <c r="X460" s="34"/>
      <c r="Y460" s="34"/>
      <c r="Z460" s="34"/>
      <c r="AA460" s="34"/>
      <c r="AB460" s="34"/>
      <c r="AC460" s="30"/>
      <c r="AD460" s="30"/>
      <c r="AE460" s="30"/>
    </row>
    <row r="461" spans="13:31" s="28" customFormat="1" ht="12.75">
      <c r="M461" s="81"/>
      <c r="N461" s="81"/>
      <c r="O461" s="81"/>
      <c r="P461" s="81"/>
      <c r="Q461" s="33"/>
      <c r="R461" s="34"/>
      <c r="S461" s="34"/>
      <c r="T461" s="34"/>
      <c r="U461" s="34"/>
      <c r="V461" s="34"/>
      <c r="W461" s="34"/>
      <c r="X461" s="34"/>
      <c r="Y461" s="34"/>
      <c r="Z461" s="34"/>
      <c r="AA461" s="34"/>
      <c r="AB461" s="34"/>
      <c r="AC461" s="30"/>
      <c r="AD461" s="30"/>
      <c r="AE461" s="30"/>
    </row>
    <row r="462" spans="13:31" s="28" customFormat="1" ht="12.75">
      <c r="M462" s="81"/>
      <c r="N462" s="81"/>
      <c r="O462" s="81"/>
      <c r="P462" s="81"/>
      <c r="Q462" s="33"/>
      <c r="R462" s="34"/>
      <c r="S462" s="34"/>
      <c r="T462" s="34"/>
      <c r="U462" s="34"/>
      <c r="V462" s="34"/>
      <c r="W462" s="34"/>
      <c r="X462" s="34"/>
      <c r="Y462" s="34"/>
      <c r="Z462" s="34"/>
      <c r="AA462" s="34"/>
      <c r="AB462" s="34"/>
      <c r="AC462" s="30"/>
      <c r="AD462" s="30"/>
      <c r="AE462" s="30"/>
    </row>
    <row r="463" spans="13:31" s="28" customFormat="1" ht="12.75">
      <c r="M463" s="81"/>
      <c r="N463" s="81"/>
      <c r="O463" s="81"/>
      <c r="P463" s="81"/>
      <c r="Q463" s="33"/>
      <c r="R463" s="34"/>
      <c r="S463" s="34"/>
      <c r="T463" s="34"/>
      <c r="U463" s="34"/>
      <c r="V463" s="34"/>
      <c r="W463" s="34"/>
      <c r="X463" s="34"/>
      <c r="Y463" s="34"/>
      <c r="Z463" s="34"/>
      <c r="AA463" s="34"/>
      <c r="AB463" s="34"/>
      <c r="AC463" s="30"/>
      <c r="AD463" s="30"/>
      <c r="AE463" s="30"/>
    </row>
    <row r="464" spans="13:31" s="28" customFormat="1" ht="12.75">
      <c r="M464" s="81"/>
      <c r="N464" s="81"/>
      <c r="O464" s="81"/>
      <c r="P464" s="81"/>
      <c r="Q464" s="33"/>
      <c r="R464" s="34"/>
      <c r="S464" s="34"/>
      <c r="T464" s="34"/>
      <c r="U464" s="34"/>
      <c r="V464" s="34"/>
      <c r="W464" s="34"/>
      <c r="X464" s="34"/>
      <c r="Y464" s="34"/>
      <c r="Z464" s="34"/>
      <c r="AA464" s="34"/>
      <c r="AB464" s="34"/>
      <c r="AC464" s="30"/>
      <c r="AD464" s="30"/>
      <c r="AE464" s="30"/>
    </row>
    <row r="465" spans="13:31" s="28" customFormat="1" ht="12.75">
      <c r="M465" s="81"/>
      <c r="N465" s="81"/>
      <c r="O465" s="81"/>
      <c r="P465" s="81"/>
      <c r="Q465" s="33"/>
      <c r="R465" s="34"/>
      <c r="S465" s="34"/>
      <c r="T465" s="34"/>
      <c r="U465" s="34"/>
      <c r="V465" s="34"/>
      <c r="W465" s="34"/>
      <c r="X465" s="34"/>
      <c r="Y465" s="34"/>
      <c r="Z465" s="34"/>
      <c r="AA465" s="34"/>
      <c r="AB465" s="34"/>
      <c r="AC465" s="30"/>
      <c r="AD465" s="30"/>
      <c r="AE465" s="30"/>
    </row>
    <row r="466" spans="13:31" s="28" customFormat="1" ht="12.75">
      <c r="M466" s="81"/>
      <c r="N466" s="81"/>
      <c r="O466" s="81"/>
      <c r="P466" s="81"/>
      <c r="Q466" s="33"/>
      <c r="R466" s="34"/>
      <c r="S466" s="34"/>
      <c r="T466" s="34"/>
      <c r="U466" s="34"/>
      <c r="V466" s="34"/>
      <c r="W466" s="34"/>
      <c r="X466" s="34"/>
      <c r="Y466" s="34"/>
      <c r="Z466" s="34"/>
      <c r="AA466" s="34"/>
      <c r="AB466" s="34"/>
      <c r="AC466" s="30"/>
      <c r="AD466" s="30"/>
      <c r="AE466" s="30"/>
    </row>
    <row r="467" spans="13:31" s="28" customFormat="1" ht="12.75">
      <c r="M467" s="81"/>
      <c r="N467" s="81"/>
      <c r="O467" s="81"/>
      <c r="P467" s="81"/>
      <c r="Q467" s="33"/>
      <c r="R467" s="34"/>
      <c r="S467" s="34"/>
      <c r="T467" s="34"/>
      <c r="U467" s="34"/>
      <c r="V467" s="34"/>
      <c r="W467" s="34"/>
      <c r="X467" s="34"/>
      <c r="Y467" s="34"/>
      <c r="Z467" s="34"/>
      <c r="AA467" s="34"/>
      <c r="AB467" s="34"/>
      <c r="AC467" s="30"/>
      <c r="AD467" s="30"/>
      <c r="AE467" s="30"/>
    </row>
    <row r="468" spans="13:31" s="28" customFormat="1" ht="12.75">
      <c r="M468" s="81"/>
      <c r="N468" s="81"/>
      <c r="O468" s="81"/>
      <c r="P468" s="81"/>
      <c r="Q468" s="33"/>
      <c r="R468" s="34"/>
      <c r="S468" s="34"/>
      <c r="T468" s="34"/>
      <c r="U468" s="34"/>
      <c r="V468" s="34"/>
      <c r="W468" s="34"/>
      <c r="X468" s="34"/>
      <c r="Y468" s="34"/>
      <c r="Z468" s="34"/>
      <c r="AA468" s="34"/>
      <c r="AB468" s="34"/>
      <c r="AC468" s="30"/>
      <c r="AD468" s="30"/>
      <c r="AE468" s="30"/>
    </row>
    <row r="469" spans="13:31" s="28" customFormat="1" ht="12.75">
      <c r="M469" s="81"/>
      <c r="N469" s="81"/>
      <c r="O469" s="81"/>
      <c r="P469" s="81"/>
      <c r="Q469" s="33"/>
      <c r="R469" s="34"/>
      <c r="S469" s="34"/>
      <c r="T469" s="34"/>
      <c r="U469" s="34"/>
      <c r="V469" s="34"/>
      <c r="W469" s="34"/>
      <c r="X469" s="34"/>
      <c r="Y469" s="34"/>
      <c r="Z469" s="34"/>
      <c r="AA469" s="34"/>
      <c r="AB469" s="34"/>
      <c r="AC469" s="30"/>
      <c r="AD469" s="30"/>
      <c r="AE469" s="30"/>
    </row>
    <row r="470" spans="13:31" s="28" customFormat="1" ht="12.75">
      <c r="M470" s="81"/>
      <c r="N470" s="81"/>
      <c r="O470" s="81"/>
      <c r="P470" s="81"/>
      <c r="Q470" s="33"/>
      <c r="R470" s="34"/>
      <c r="S470" s="34"/>
      <c r="T470" s="34"/>
      <c r="U470" s="34"/>
      <c r="V470" s="34"/>
      <c r="W470" s="34"/>
      <c r="X470" s="34"/>
      <c r="Y470" s="34"/>
      <c r="Z470" s="34"/>
      <c r="AA470" s="34"/>
      <c r="AB470" s="34"/>
      <c r="AC470" s="30"/>
      <c r="AD470" s="30"/>
      <c r="AE470" s="30"/>
    </row>
    <row r="471" spans="13:31" s="28" customFormat="1" ht="12.75">
      <c r="M471" s="81"/>
      <c r="N471" s="81"/>
      <c r="O471" s="81"/>
      <c r="P471" s="81"/>
      <c r="Q471" s="33"/>
      <c r="R471" s="34"/>
      <c r="S471" s="34"/>
      <c r="T471" s="34"/>
      <c r="U471" s="34"/>
      <c r="V471" s="34"/>
      <c r="W471" s="34"/>
      <c r="X471" s="34"/>
      <c r="Y471" s="34"/>
      <c r="Z471" s="34"/>
      <c r="AA471" s="34"/>
      <c r="AB471" s="34"/>
      <c r="AC471" s="30"/>
      <c r="AD471" s="30"/>
      <c r="AE471" s="30"/>
    </row>
    <row r="472" spans="13:31" s="28" customFormat="1" ht="12.75">
      <c r="M472" s="81"/>
      <c r="N472" s="81"/>
      <c r="O472" s="81"/>
      <c r="P472" s="81"/>
      <c r="Q472" s="33"/>
      <c r="R472" s="34"/>
      <c r="S472" s="34"/>
      <c r="T472" s="34"/>
      <c r="U472" s="34"/>
      <c r="V472" s="34"/>
      <c r="W472" s="34"/>
      <c r="X472" s="34"/>
      <c r="Y472" s="34"/>
      <c r="Z472" s="34"/>
      <c r="AA472" s="34"/>
      <c r="AB472" s="34"/>
      <c r="AC472" s="30"/>
      <c r="AD472" s="30"/>
      <c r="AE472" s="30"/>
    </row>
    <row r="473" spans="13:31" s="28" customFormat="1" ht="12.75">
      <c r="M473" s="81"/>
      <c r="N473" s="81"/>
      <c r="O473" s="81"/>
      <c r="P473" s="81"/>
      <c r="Q473" s="33"/>
      <c r="R473" s="34"/>
      <c r="S473" s="34"/>
      <c r="T473" s="34"/>
      <c r="U473" s="34"/>
      <c r="V473" s="34"/>
      <c r="W473" s="34"/>
      <c r="X473" s="34"/>
      <c r="Y473" s="34"/>
      <c r="Z473" s="34"/>
      <c r="AA473" s="34"/>
      <c r="AB473" s="34"/>
      <c r="AC473" s="30"/>
      <c r="AD473" s="30"/>
      <c r="AE473" s="30"/>
    </row>
    <row r="474" spans="13:31" s="28" customFormat="1" ht="12.75">
      <c r="M474" s="81"/>
      <c r="N474" s="81"/>
      <c r="O474" s="81"/>
      <c r="P474" s="81"/>
      <c r="Q474" s="33"/>
      <c r="R474" s="34"/>
      <c r="S474" s="34"/>
      <c r="T474" s="34"/>
      <c r="U474" s="34"/>
      <c r="V474" s="34"/>
      <c r="W474" s="34"/>
      <c r="X474" s="34"/>
      <c r="Y474" s="34"/>
      <c r="Z474" s="34"/>
      <c r="AA474" s="34"/>
      <c r="AB474" s="34"/>
      <c r="AC474" s="30"/>
      <c r="AD474" s="30"/>
      <c r="AE474" s="30"/>
    </row>
    <row r="475" spans="13:31" s="28" customFormat="1" ht="12.75">
      <c r="M475" s="81"/>
      <c r="N475" s="81"/>
      <c r="O475" s="81"/>
      <c r="P475" s="81"/>
      <c r="Q475" s="33"/>
      <c r="R475" s="34"/>
      <c r="S475" s="34"/>
      <c r="T475" s="34"/>
      <c r="U475" s="34"/>
      <c r="V475" s="34"/>
      <c r="W475" s="34"/>
      <c r="X475" s="34"/>
      <c r="Y475" s="34"/>
      <c r="Z475" s="34"/>
      <c r="AA475" s="34"/>
      <c r="AB475" s="34"/>
      <c r="AC475" s="30"/>
      <c r="AD475" s="30"/>
      <c r="AE475" s="30"/>
    </row>
    <row r="476" spans="13:31" s="28" customFormat="1" ht="12.75">
      <c r="M476" s="81"/>
      <c r="N476" s="81"/>
      <c r="O476" s="81"/>
      <c r="P476" s="81"/>
      <c r="Q476" s="33"/>
      <c r="R476" s="34"/>
      <c r="S476" s="34"/>
      <c r="T476" s="34"/>
      <c r="U476" s="34"/>
      <c r="V476" s="34"/>
      <c r="W476" s="34"/>
      <c r="X476" s="34"/>
      <c r="Y476" s="34"/>
      <c r="Z476" s="34"/>
      <c r="AA476" s="34"/>
      <c r="AB476" s="34"/>
      <c r="AC476" s="30"/>
      <c r="AD476" s="30"/>
      <c r="AE476" s="30"/>
    </row>
    <row r="477" spans="13:31" s="28" customFormat="1" ht="12.75">
      <c r="M477" s="81"/>
      <c r="N477" s="81"/>
      <c r="O477" s="81"/>
      <c r="P477" s="81"/>
      <c r="Q477" s="33"/>
      <c r="R477" s="34"/>
      <c r="S477" s="34"/>
      <c r="T477" s="34"/>
      <c r="U477" s="34"/>
      <c r="V477" s="34"/>
      <c r="W477" s="34"/>
      <c r="X477" s="34"/>
      <c r="Y477" s="34"/>
      <c r="Z477" s="34"/>
      <c r="AA477" s="34"/>
      <c r="AB477" s="34"/>
      <c r="AC477" s="30"/>
      <c r="AD477" s="30"/>
      <c r="AE477" s="30"/>
    </row>
    <row r="478" spans="13:31" s="28" customFormat="1" ht="12.75">
      <c r="M478" s="81"/>
      <c r="N478" s="81"/>
      <c r="O478" s="81"/>
      <c r="P478" s="81"/>
      <c r="Q478" s="33"/>
      <c r="R478" s="34"/>
      <c r="S478" s="34"/>
      <c r="T478" s="34"/>
      <c r="U478" s="34"/>
      <c r="V478" s="34"/>
      <c r="W478" s="34"/>
      <c r="X478" s="34"/>
      <c r="Y478" s="34"/>
      <c r="Z478" s="34"/>
      <c r="AA478" s="34"/>
      <c r="AB478" s="34"/>
      <c r="AC478" s="30"/>
      <c r="AD478" s="30"/>
      <c r="AE478" s="30"/>
    </row>
    <row r="479" spans="13:31" s="28" customFormat="1" ht="12.75">
      <c r="M479" s="81"/>
      <c r="N479" s="81"/>
      <c r="O479" s="81"/>
      <c r="P479" s="81"/>
      <c r="Q479" s="33"/>
      <c r="R479" s="34"/>
      <c r="S479" s="34"/>
      <c r="T479" s="34"/>
      <c r="U479" s="34"/>
      <c r="V479" s="34"/>
      <c r="W479" s="34"/>
      <c r="X479" s="34"/>
      <c r="Y479" s="34"/>
      <c r="Z479" s="34"/>
      <c r="AA479" s="34"/>
      <c r="AB479" s="34"/>
      <c r="AC479" s="30"/>
      <c r="AD479" s="30"/>
      <c r="AE479" s="30"/>
    </row>
    <row r="480" spans="13:31" s="28" customFormat="1" ht="12.75">
      <c r="M480" s="81"/>
      <c r="N480" s="81"/>
      <c r="O480" s="81"/>
      <c r="P480" s="81"/>
      <c r="Q480" s="33"/>
      <c r="R480" s="34"/>
      <c r="S480" s="34"/>
      <c r="T480" s="34"/>
      <c r="U480" s="34"/>
      <c r="V480" s="34"/>
      <c r="W480" s="34"/>
      <c r="X480" s="34"/>
      <c r="Y480" s="34"/>
      <c r="Z480" s="34"/>
      <c r="AA480" s="34"/>
      <c r="AB480" s="34"/>
      <c r="AC480" s="30"/>
      <c r="AD480" s="30"/>
      <c r="AE480" s="30"/>
    </row>
    <row r="481" spans="13:31" s="28" customFormat="1" ht="12.75">
      <c r="M481" s="81"/>
      <c r="N481" s="81"/>
      <c r="O481" s="81"/>
      <c r="P481" s="81"/>
      <c r="Q481" s="33"/>
      <c r="R481" s="34"/>
      <c r="S481" s="34"/>
      <c r="T481" s="34"/>
      <c r="U481" s="34"/>
      <c r="V481" s="34"/>
      <c r="W481" s="34"/>
      <c r="X481" s="34"/>
      <c r="Y481" s="34"/>
      <c r="Z481" s="34"/>
      <c r="AA481" s="34"/>
      <c r="AB481" s="34"/>
      <c r="AC481" s="30"/>
      <c r="AD481" s="30"/>
      <c r="AE481" s="30"/>
    </row>
    <row r="482" spans="13:31" s="28" customFormat="1" ht="12.75">
      <c r="M482" s="81"/>
      <c r="N482" s="81"/>
      <c r="O482" s="81"/>
      <c r="P482" s="81"/>
      <c r="Q482" s="33"/>
      <c r="R482" s="34"/>
      <c r="S482" s="34"/>
      <c r="T482" s="34"/>
      <c r="U482" s="34"/>
      <c r="V482" s="34"/>
      <c r="W482" s="34"/>
      <c r="X482" s="34"/>
      <c r="Y482" s="34"/>
      <c r="Z482" s="34"/>
      <c r="AA482" s="34"/>
      <c r="AB482" s="34"/>
      <c r="AC482" s="30"/>
      <c r="AD482" s="30"/>
      <c r="AE482" s="30"/>
    </row>
    <row r="483" spans="13:31" s="28" customFormat="1" ht="12.75">
      <c r="M483" s="81"/>
      <c r="N483" s="81"/>
      <c r="O483" s="81"/>
      <c r="P483" s="81"/>
      <c r="Q483" s="33"/>
      <c r="R483" s="34"/>
      <c r="S483" s="34"/>
      <c r="T483" s="34"/>
      <c r="U483" s="34"/>
      <c r="V483" s="34"/>
      <c r="W483" s="34"/>
      <c r="X483" s="34"/>
      <c r="Y483" s="34"/>
      <c r="Z483" s="34"/>
      <c r="AA483" s="34"/>
      <c r="AB483" s="34"/>
      <c r="AC483" s="30"/>
      <c r="AD483" s="30"/>
      <c r="AE483" s="30"/>
    </row>
    <row r="484" spans="13:31" s="28" customFormat="1" ht="12.75">
      <c r="M484" s="81"/>
      <c r="N484" s="81"/>
      <c r="O484" s="81"/>
      <c r="P484" s="81"/>
      <c r="Q484" s="33"/>
      <c r="R484" s="34"/>
      <c r="S484" s="34"/>
      <c r="T484" s="34"/>
      <c r="U484" s="34"/>
      <c r="V484" s="34"/>
      <c r="W484" s="34"/>
      <c r="X484" s="34"/>
      <c r="Y484" s="34"/>
      <c r="Z484" s="34"/>
      <c r="AA484" s="34"/>
      <c r="AB484" s="34"/>
      <c r="AC484" s="30"/>
      <c r="AD484" s="30"/>
      <c r="AE484" s="30"/>
    </row>
    <row r="485" spans="13:31" s="28" customFormat="1" ht="12.75">
      <c r="M485" s="81"/>
      <c r="N485" s="81"/>
      <c r="O485" s="81"/>
      <c r="P485" s="81"/>
      <c r="Q485" s="33"/>
      <c r="R485" s="34"/>
      <c r="S485" s="34"/>
      <c r="T485" s="34"/>
      <c r="U485" s="34"/>
      <c r="V485" s="34"/>
      <c r="W485" s="34"/>
      <c r="X485" s="34"/>
      <c r="Y485" s="34"/>
      <c r="Z485" s="34"/>
      <c r="AA485" s="34"/>
      <c r="AB485" s="34"/>
      <c r="AC485" s="30"/>
      <c r="AD485" s="30"/>
      <c r="AE485" s="30"/>
    </row>
    <row r="486" spans="13:31" s="28" customFormat="1" ht="12.75">
      <c r="M486" s="81"/>
      <c r="N486" s="81"/>
      <c r="O486" s="81"/>
      <c r="P486" s="81"/>
      <c r="Q486" s="33"/>
      <c r="R486" s="34"/>
      <c r="S486" s="34"/>
      <c r="T486" s="34"/>
      <c r="U486" s="34"/>
      <c r="V486" s="34"/>
      <c r="W486" s="34"/>
      <c r="X486" s="34"/>
      <c r="Y486" s="34"/>
      <c r="Z486" s="34"/>
      <c r="AA486" s="34"/>
      <c r="AB486" s="34"/>
      <c r="AC486" s="30"/>
      <c r="AD486" s="30"/>
      <c r="AE486" s="30"/>
    </row>
    <row r="487" spans="13:31" s="28" customFormat="1" ht="12.75">
      <c r="M487" s="81"/>
      <c r="N487" s="81"/>
      <c r="O487" s="81"/>
      <c r="P487" s="81"/>
      <c r="Q487" s="33"/>
      <c r="R487" s="34"/>
      <c r="S487" s="34"/>
      <c r="T487" s="34"/>
      <c r="U487" s="34"/>
      <c r="V487" s="34"/>
      <c r="W487" s="34"/>
      <c r="X487" s="34"/>
      <c r="Y487" s="34"/>
      <c r="Z487" s="34"/>
      <c r="AA487" s="34"/>
      <c r="AB487" s="34"/>
      <c r="AC487" s="30"/>
      <c r="AD487" s="30"/>
      <c r="AE487" s="30"/>
    </row>
    <row r="488" spans="13:31" s="28" customFormat="1" ht="12.75">
      <c r="M488" s="81"/>
      <c r="N488" s="81"/>
      <c r="O488" s="81"/>
      <c r="P488" s="81"/>
      <c r="Q488" s="33"/>
      <c r="R488" s="34"/>
      <c r="S488" s="34"/>
      <c r="T488" s="34"/>
      <c r="U488" s="34"/>
      <c r="V488" s="34"/>
      <c r="W488" s="34"/>
      <c r="X488" s="34"/>
      <c r="Y488" s="34"/>
      <c r="Z488" s="34"/>
      <c r="AA488" s="34"/>
      <c r="AB488" s="34"/>
      <c r="AC488" s="30"/>
      <c r="AD488" s="30"/>
      <c r="AE488" s="30"/>
    </row>
    <row r="489" spans="13:31" s="28" customFormat="1" ht="12.75">
      <c r="M489" s="81"/>
      <c r="N489" s="81"/>
      <c r="O489" s="81"/>
      <c r="P489" s="81"/>
      <c r="Q489" s="33"/>
      <c r="R489" s="34"/>
      <c r="S489" s="34"/>
      <c r="T489" s="34"/>
      <c r="U489" s="34"/>
      <c r="V489" s="34"/>
      <c r="W489" s="34"/>
      <c r="X489" s="34"/>
      <c r="Y489" s="34"/>
      <c r="Z489" s="34"/>
      <c r="AA489" s="34"/>
      <c r="AB489" s="34"/>
      <c r="AC489" s="30"/>
      <c r="AD489" s="30"/>
      <c r="AE489" s="30"/>
    </row>
    <row r="490" spans="13:31" s="28" customFormat="1" ht="12.75">
      <c r="M490" s="81"/>
      <c r="N490" s="81"/>
      <c r="O490" s="81"/>
      <c r="P490" s="81"/>
      <c r="Q490" s="33"/>
      <c r="R490" s="34"/>
      <c r="S490" s="34"/>
      <c r="T490" s="34"/>
      <c r="U490" s="34"/>
      <c r="V490" s="34"/>
      <c r="W490" s="34"/>
      <c r="X490" s="34"/>
      <c r="Y490" s="34"/>
      <c r="Z490" s="34"/>
      <c r="AA490" s="34"/>
      <c r="AB490" s="34"/>
      <c r="AC490" s="30"/>
      <c r="AD490" s="30"/>
      <c r="AE490" s="30"/>
    </row>
    <row r="491" spans="13:31" s="28" customFormat="1" ht="12.75">
      <c r="M491" s="81"/>
      <c r="N491" s="81"/>
      <c r="O491" s="81"/>
      <c r="P491" s="81"/>
      <c r="Q491" s="33"/>
      <c r="R491" s="34"/>
      <c r="S491" s="34"/>
      <c r="T491" s="34"/>
      <c r="U491" s="34"/>
      <c r="V491" s="34"/>
      <c r="W491" s="34"/>
      <c r="X491" s="34"/>
      <c r="Y491" s="34"/>
      <c r="Z491" s="34"/>
      <c r="AA491" s="34"/>
      <c r="AB491" s="34"/>
      <c r="AC491" s="30"/>
      <c r="AD491" s="30"/>
      <c r="AE491" s="30"/>
    </row>
    <row r="492" spans="13:31" s="28" customFormat="1" ht="12.75">
      <c r="M492" s="81"/>
      <c r="N492" s="81"/>
      <c r="O492" s="81"/>
      <c r="P492" s="81"/>
      <c r="Q492" s="33"/>
      <c r="R492" s="34"/>
      <c r="S492" s="34"/>
      <c r="T492" s="34"/>
      <c r="U492" s="34"/>
      <c r="V492" s="34"/>
      <c r="W492" s="34"/>
      <c r="X492" s="34"/>
      <c r="Y492" s="34"/>
      <c r="Z492" s="34"/>
      <c r="AA492" s="34"/>
      <c r="AB492" s="34"/>
      <c r="AC492" s="30"/>
      <c r="AD492" s="30"/>
      <c r="AE492" s="30"/>
    </row>
    <row r="493" spans="13:31" s="28" customFormat="1" ht="12.75">
      <c r="M493" s="81"/>
      <c r="N493" s="81"/>
      <c r="O493" s="81"/>
      <c r="P493" s="81"/>
      <c r="Q493" s="33"/>
      <c r="R493" s="34"/>
      <c r="S493" s="34"/>
      <c r="T493" s="34"/>
      <c r="U493" s="34"/>
      <c r="V493" s="34"/>
      <c r="W493" s="34"/>
      <c r="X493" s="34"/>
      <c r="Y493" s="34"/>
      <c r="Z493" s="34"/>
      <c r="AA493" s="34"/>
      <c r="AB493" s="34"/>
      <c r="AC493" s="30"/>
      <c r="AD493" s="30"/>
      <c r="AE493" s="30"/>
    </row>
    <row r="494" spans="13:31" s="28" customFormat="1" ht="12.75">
      <c r="M494" s="81"/>
      <c r="N494" s="81"/>
      <c r="O494" s="81"/>
      <c r="P494" s="81"/>
      <c r="Q494" s="33"/>
      <c r="R494" s="34"/>
      <c r="S494" s="34"/>
      <c r="T494" s="34"/>
      <c r="U494" s="34"/>
      <c r="V494" s="34"/>
      <c r="W494" s="34"/>
      <c r="X494" s="34"/>
      <c r="Y494" s="34"/>
      <c r="Z494" s="34"/>
      <c r="AA494" s="34"/>
      <c r="AB494" s="34"/>
      <c r="AC494" s="30"/>
      <c r="AD494" s="30"/>
      <c r="AE494" s="30"/>
    </row>
    <row r="495" spans="13:31" s="28" customFormat="1" ht="12.75">
      <c r="M495" s="81"/>
      <c r="N495" s="81"/>
      <c r="O495" s="81"/>
      <c r="P495" s="81"/>
      <c r="Q495" s="33"/>
      <c r="R495" s="34"/>
      <c r="S495" s="34"/>
      <c r="T495" s="34"/>
      <c r="U495" s="34"/>
      <c r="V495" s="34"/>
      <c r="W495" s="34"/>
      <c r="X495" s="34"/>
      <c r="Y495" s="34"/>
      <c r="Z495" s="34"/>
      <c r="AA495" s="34"/>
      <c r="AB495" s="34"/>
      <c r="AC495" s="30"/>
      <c r="AD495" s="30"/>
      <c r="AE495" s="30"/>
    </row>
    <row r="496" spans="13:31" s="28" customFormat="1" ht="12.75">
      <c r="M496" s="81"/>
      <c r="N496" s="81"/>
      <c r="O496" s="81"/>
      <c r="P496" s="81"/>
      <c r="Q496" s="33"/>
      <c r="R496" s="34"/>
      <c r="S496" s="34"/>
      <c r="T496" s="34"/>
      <c r="U496" s="34"/>
      <c r="V496" s="34"/>
      <c r="W496" s="34"/>
      <c r="X496" s="34"/>
      <c r="Y496" s="34"/>
      <c r="Z496" s="34"/>
      <c r="AA496" s="34"/>
      <c r="AB496" s="34"/>
      <c r="AC496" s="30"/>
      <c r="AD496" s="30"/>
      <c r="AE496" s="30"/>
    </row>
    <row r="497" spans="13:31" s="28" customFormat="1" ht="12.75">
      <c r="M497" s="81"/>
      <c r="N497" s="81"/>
      <c r="O497" s="81"/>
      <c r="P497" s="81"/>
      <c r="Q497" s="33"/>
      <c r="R497" s="34"/>
      <c r="S497" s="34"/>
      <c r="T497" s="34"/>
      <c r="U497" s="34"/>
      <c r="V497" s="34"/>
      <c r="W497" s="34"/>
      <c r="X497" s="34"/>
      <c r="Y497" s="34"/>
      <c r="Z497" s="34"/>
      <c r="AA497" s="34"/>
      <c r="AB497" s="34"/>
      <c r="AC497" s="30"/>
      <c r="AD497" s="30"/>
      <c r="AE497" s="30"/>
    </row>
    <row r="498" spans="13:31" s="28" customFormat="1" ht="12.75">
      <c r="M498" s="81"/>
      <c r="N498" s="81"/>
      <c r="O498" s="81"/>
      <c r="P498" s="81"/>
      <c r="Q498" s="33"/>
      <c r="R498" s="34"/>
      <c r="S498" s="34"/>
      <c r="T498" s="34"/>
      <c r="U498" s="34"/>
      <c r="V498" s="34"/>
      <c r="W498" s="34"/>
      <c r="X498" s="34"/>
      <c r="Y498" s="34"/>
      <c r="Z498" s="34"/>
      <c r="AA498" s="34"/>
      <c r="AB498" s="34"/>
      <c r="AC498" s="30"/>
      <c r="AD498" s="30"/>
      <c r="AE498" s="30"/>
    </row>
    <row r="499" spans="13:31" s="28" customFormat="1" ht="12.75">
      <c r="M499" s="81"/>
      <c r="N499" s="81"/>
      <c r="O499" s="81"/>
      <c r="P499" s="81"/>
      <c r="Q499" s="33"/>
      <c r="R499" s="34"/>
      <c r="S499" s="34"/>
      <c r="T499" s="34"/>
      <c r="U499" s="34"/>
      <c r="V499" s="34"/>
      <c r="W499" s="34"/>
      <c r="X499" s="34"/>
      <c r="Y499" s="34"/>
      <c r="Z499" s="34"/>
      <c r="AA499" s="34"/>
      <c r="AB499" s="34"/>
      <c r="AC499" s="30"/>
      <c r="AD499" s="30"/>
      <c r="AE499" s="30"/>
    </row>
    <row r="500" spans="13:31" s="28" customFormat="1" ht="12.75">
      <c r="M500" s="81"/>
      <c r="N500" s="81"/>
      <c r="O500" s="81"/>
      <c r="P500" s="81"/>
      <c r="Q500" s="33"/>
      <c r="R500" s="34"/>
      <c r="S500" s="34"/>
      <c r="T500" s="34"/>
      <c r="U500" s="34"/>
      <c r="V500" s="34"/>
      <c r="W500" s="34"/>
      <c r="X500" s="34"/>
      <c r="Y500" s="34"/>
      <c r="Z500" s="34"/>
      <c r="AA500" s="34"/>
      <c r="AB500" s="34"/>
      <c r="AC500" s="30"/>
      <c r="AD500" s="30"/>
      <c r="AE500" s="30"/>
    </row>
    <row r="501" spans="13:31" s="28" customFormat="1" ht="12.75">
      <c r="M501" s="81"/>
      <c r="N501" s="81"/>
      <c r="O501" s="81"/>
      <c r="P501" s="81"/>
      <c r="Q501" s="33"/>
      <c r="R501" s="34"/>
      <c r="S501" s="34"/>
      <c r="T501" s="34"/>
      <c r="U501" s="34"/>
      <c r="V501" s="34"/>
      <c r="W501" s="34"/>
      <c r="X501" s="34"/>
      <c r="Y501" s="34"/>
      <c r="Z501" s="34"/>
      <c r="AA501" s="34"/>
      <c r="AB501" s="34"/>
      <c r="AC501" s="30"/>
      <c r="AD501" s="30"/>
      <c r="AE501" s="30"/>
    </row>
    <row r="502" spans="13:31" s="28" customFormat="1" ht="12.75">
      <c r="M502" s="81"/>
      <c r="N502" s="81"/>
      <c r="O502" s="81"/>
      <c r="P502" s="81"/>
      <c r="Q502" s="33"/>
      <c r="R502" s="34"/>
      <c r="S502" s="34"/>
      <c r="T502" s="34"/>
      <c r="U502" s="34"/>
      <c r="V502" s="34"/>
      <c r="W502" s="34"/>
      <c r="X502" s="34"/>
      <c r="Y502" s="34"/>
      <c r="Z502" s="34"/>
      <c r="AA502" s="34"/>
      <c r="AB502" s="34"/>
      <c r="AC502" s="30"/>
      <c r="AD502" s="30"/>
      <c r="AE502" s="30"/>
    </row>
    <row r="503" spans="13:31" s="28" customFormat="1" ht="12.75">
      <c r="M503" s="81"/>
      <c r="N503" s="81"/>
      <c r="O503" s="81"/>
      <c r="P503" s="81"/>
      <c r="Q503" s="33"/>
      <c r="R503" s="34"/>
      <c r="S503" s="34"/>
      <c r="T503" s="34"/>
      <c r="U503" s="34"/>
      <c r="V503" s="34"/>
      <c r="W503" s="34"/>
      <c r="X503" s="34"/>
      <c r="Y503" s="34"/>
      <c r="Z503" s="34"/>
      <c r="AA503" s="34"/>
      <c r="AB503" s="34"/>
      <c r="AC503" s="30"/>
      <c r="AD503" s="30"/>
      <c r="AE503" s="30"/>
    </row>
    <row r="504" spans="13:31" s="28" customFormat="1" ht="12.75">
      <c r="M504" s="81"/>
      <c r="N504" s="81"/>
      <c r="O504" s="81"/>
      <c r="P504" s="81"/>
      <c r="Q504" s="33"/>
      <c r="R504" s="34"/>
      <c r="S504" s="34"/>
      <c r="T504" s="34"/>
      <c r="U504" s="34"/>
      <c r="V504" s="34"/>
      <c r="W504" s="34"/>
      <c r="X504" s="34"/>
      <c r="Y504" s="34"/>
      <c r="Z504" s="34"/>
      <c r="AA504" s="34"/>
      <c r="AB504" s="34"/>
      <c r="AC504" s="30"/>
      <c r="AD504" s="30"/>
      <c r="AE504" s="30"/>
    </row>
    <row r="505" spans="13:31" s="28" customFormat="1" ht="12.75">
      <c r="M505" s="81"/>
      <c r="N505" s="81"/>
      <c r="O505" s="81"/>
      <c r="P505" s="81"/>
      <c r="Q505" s="33"/>
      <c r="R505" s="34"/>
      <c r="S505" s="34"/>
      <c r="T505" s="34"/>
      <c r="U505" s="34"/>
      <c r="V505" s="34"/>
      <c r="W505" s="34"/>
      <c r="X505" s="34"/>
      <c r="Y505" s="34"/>
      <c r="Z505" s="34"/>
      <c r="AA505" s="34"/>
      <c r="AB505" s="34"/>
      <c r="AC505" s="30"/>
      <c r="AD505" s="30"/>
      <c r="AE505" s="30"/>
    </row>
    <row r="506" spans="13:31" s="28" customFormat="1" ht="12.75">
      <c r="M506" s="81"/>
      <c r="N506" s="81"/>
      <c r="O506" s="81"/>
      <c r="P506" s="81"/>
      <c r="Q506" s="33"/>
      <c r="R506" s="34"/>
      <c r="S506" s="34"/>
      <c r="T506" s="34"/>
      <c r="U506" s="34"/>
      <c r="V506" s="34"/>
      <c r="W506" s="34"/>
      <c r="X506" s="34"/>
      <c r="Y506" s="34"/>
      <c r="Z506" s="34"/>
      <c r="AA506" s="34"/>
      <c r="AB506" s="34"/>
      <c r="AC506" s="30"/>
      <c r="AD506" s="30"/>
      <c r="AE506" s="30"/>
    </row>
    <row r="507" spans="13:31" s="28" customFormat="1" ht="12.75">
      <c r="M507" s="81"/>
      <c r="N507" s="81"/>
      <c r="O507" s="81"/>
      <c r="P507" s="81"/>
      <c r="Q507" s="33"/>
      <c r="R507" s="34"/>
      <c r="S507" s="34"/>
      <c r="T507" s="34"/>
      <c r="U507" s="34"/>
      <c r="V507" s="34"/>
      <c r="W507" s="34"/>
      <c r="X507" s="34"/>
      <c r="Y507" s="34"/>
      <c r="Z507" s="34"/>
      <c r="AA507" s="34"/>
      <c r="AB507" s="34"/>
      <c r="AC507" s="30"/>
      <c r="AD507" s="30"/>
      <c r="AE507" s="30"/>
    </row>
    <row r="508" spans="13:31" s="28" customFormat="1" ht="12.75">
      <c r="M508" s="81"/>
      <c r="N508" s="81"/>
      <c r="O508" s="81"/>
      <c r="P508" s="81"/>
      <c r="Q508" s="33"/>
      <c r="R508" s="34"/>
      <c r="S508" s="34"/>
      <c r="T508" s="34"/>
      <c r="U508" s="34"/>
      <c r="V508" s="34"/>
      <c r="W508" s="34"/>
      <c r="X508" s="34"/>
      <c r="Y508" s="34"/>
      <c r="Z508" s="34"/>
      <c r="AA508" s="34"/>
      <c r="AB508" s="34"/>
      <c r="AC508" s="30"/>
      <c r="AD508" s="30"/>
      <c r="AE508" s="30"/>
    </row>
    <row r="509" spans="13:31" s="28" customFormat="1" ht="12.75">
      <c r="M509" s="81"/>
      <c r="N509" s="81"/>
      <c r="O509" s="81"/>
      <c r="P509" s="81"/>
      <c r="Q509" s="33"/>
      <c r="R509" s="34"/>
      <c r="S509" s="34"/>
      <c r="T509" s="34"/>
      <c r="U509" s="34"/>
      <c r="V509" s="34"/>
      <c r="W509" s="34"/>
      <c r="X509" s="34"/>
      <c r="Y509" s="34"/>
      <c r="Z509" s="34"/>
      <c r="AA509" s="34"/>
      <c r="AB509" s="34"/>
      <c r="AC509" s="30"/>
      <c r="AD509" s="30"/>
      <c r="AE509" s="30"/>
    </row>
    <row r="510" spans="13:31" s="28" customFormat="1" ht="12.75">
      <c r="M510" s="81"/>
      <c r="N510" s="81"/>
      <c r="O510" s="81"/>
      <c r="P510" s="81"/>
      <c r="Q510" s="33"/>
      <c r="R510" s="34"/>
      <c r="S510" s="34"/>
      <c r="T510" s="34"/>
      <c r="U510" s="34"/>
      <c r="V510" s="34"/>
      <c r="W510" s="34"/>
      <c r="X510" s="34"/>
      <c r="Y510" s="34"/>
      <c r="Z510" s="34"/>
      <c r="AA510" s="34"/>
      <c r="AB510" s="34"/>
      <c r="AC510" s="30"/>
      <c r="AD510" s="30"/>
      <c r="AE510" s="30"/>
    </row>
    <row r="511" spans="13:31" s="28" customFormat="1" ht="12.75">
      <c r="M511" s="81"/>
      <c r="N511" s="81"/>
      <c r="O511" s="81"/>
      <c r="P511" s="81"/>
      <c r="Q511" s="33"/>
      <c r="R511" s="34"/>
      <c r="S511" s="34"/>
      <c r="T511" s="34"/>
      <c r="U511" s="34"/>
      <c r="V511" s="34"/>
      <c r="W511" s="34"/>
      <c r="X511" s="34"/>
      <c r="Y511" s="34"/>
      <c r="Z511" s="34"/>
      <c r="AA511" s="34"/>
      <c r="AB511" s="34"/>
      <c r="AC511" s="30"/>
      <c r="AD511" s="30"/>
      <c r="AE511" s="30"/>
    </row>
    <row r="512" spans="13:31" s="28" customFormat="1" ht="12.75">
      <c r="M512" s="81"/>
      <c r="N512" s="81"/>
      <c r="O512" s="81"/>
      <c r="P512" s="81"/>
      <c r="Q512" s="33"/>
      <c r="R512" s="34"/>
      <c r="S512" s="34"/>
      <c r="T512" s="34"/>
      <c r="U512" s="34"/>
      <c r="V512" s="34"/>
      <c r="W512" s="34"/>
      <c r="X512" s="34"/>
      <c r="Y512" s="34"/>
      <c r="Z512" s="34"/>
      <c r="AA512" s="34"/>
      <c r="AB512" s="34"/>
      <c r="AC512" s="30"/>
      <c r="AD512" s="30"/>
      <c r="AE512" s="30"/>
    </row>
    <row r="513" spans="13:31" s="28" customFormat="1" ht="12.75">
      <c r="M513" s="81"/>
      <c r="N513" s="81"/>
      <c r="O513" s="81"/>
      <c r="P513" s="81"/>
      <c r="Q513" s="33"/>
      <c r="R513" s="34"/>
      <c r="S513" s="34"/>
      <c r="T513" s="34"/>
      <c r="U513" s="34"/>
      <c r="V513" s="34"/>
      <c r="W513" s="34"/>
      <c r="X513" s="34"/>
      <c r="Y513" s="34"/>
      <c r="Z513" s="34"/>
      <c r="AA513" s="34"/>
      <c r="AB513" s="34"/>
      <c r="AC513" s="30"/>
      <c r="AD513" s="30"/>
      <c r="AE513" s="30"/>
    </row>
    <row r="514" spans="13:31" s="28" customFormat="1" ht="12.75">
      <c r="M514" s="81"/>
      <c r="N514" s="81"/>
      <c r="O514" s="81"/>
      <c r="P514" s="81"/>
      <c r="Q514" s="33"/>
      <c r="R514" s="34"/>
      <c r="S514" s="34"/>
      <c r="T514" s="34"/>
      <c r="U514" s="34"/>
      <c r="V514" s="34"/>
      <c r="W514" s="34"/>
      <c r="X514" s="34"/>
      <c r="Y514" s="34"/>
      <c r="Z514" s="34"/>
      <c r="AA514" s="34"/>
      <c r="AB514" s="34"/>
      <c r="AC514" s="30"/>
      <c r="AD514" s="30"/>
      <c r="AE514" s="30"/>
    </row>
    <row r="515" spans="13:31" s="28" customFormat="1" ht="12.75">
      <c r="M515" s="81"/>
      <c r="N515" s="81"/>
      <c r="O515" s="81"/>
      <c r="P515" s="81"/>
      <c r="Q515" s="33"/>
      <c r="R515" s="34"/>
      <c r="S515" s="34"/>
      <c r="T515" s="34"/>
      <c r="U515" s="34"/>
      <c r="V515" s="34"/>
      <c r="W515" s="34"/>
      <c r="X515" s="34"/>
      <c r="Y515" s="34"/>
      <c r="Z515" s="34"/>
      <c r="AA515" s="34"/>
      <c r="AB515" s="34"/>
      <c r="AC515" s="30"/>
      <c r="AD515" s="30"/>
      <c r="AE515" s="30"/>
    </row>
    <row r="516" spans="13:31" s="28" customFormat="1" ht="12.75">
      <c r="M516" s="81"/>
      <c r="N516" s="81"/>
      <c r="O516" s="81"/>
      <c r="P516" s="81"/>
      <c r="Q516" s="33"/>
      <c r="R516" s="34"/>
      <c r="S516" s="34"/>
      <c r="T516" s="34"/>
      <c r="U516" s="34"/>
      <c r="V516" s="34"/>
      <c r="W516" s="34"/>
      <c r="X516" s="34"/>
      <c r="Y516" s="34"/>
      <c r="Z516" s="34"/>
      <c r="AA516" s="34"/>
      <c r="AB516" s="34"/>
      <c r="AC516" s="30"/>
      <c r="AD516" s="30"/>
      <c r="AE516" s="30"/>
    </row>
    <row r="517" spans="13:31" s="28" customFormat="1" ht="12.75">
      <c r="M517" s="81"/>
      <c r="N517" s="81"/>
      <c r="O517" s="81"/>
      <c r="P517" s="81"/>
      <c r="Q517" s="33"/>
      <c r="R517" s="34"/>
      <c r="S517" s="34"/>
      <c r="T517" s="34"/>
      <c r="U517" s="34"/>
      <c r="V517" s="34"/>
      <c r="W517" s="34"/>
      <c r="X517" s="34"/>
      <c r="Y517" s="34"/>
      <c r="Z517" s="34"/>
      <c r="AA517" s="34"/>
      <c r="AB517" s="34"/>
      <c r="AC517" s="30"/>
      <c r="AD517" s="30"/>
      <c r="AE517" s="30"/>
    </row>
    <row r="518" spans="13:31" s="28" customFormat="1" ht="12.75">
      <c r="M518" s="81"/>
      <c r="N518" s="81"/>
      <c r="O518" s="81"/>
      <c r="P518" s="81"/>
      <c r="Q518" s="33"/>
      <c r="R518" s="34"/>
      <c r="S518" s="34"/>
      <c r="T518" s="34"/>
      <c r="U518" s="34"/>
      <c r="V518" s="34"/>
      <c r="W518" s="34"/>
      <c r="X518" s="34"/>
      <c r="Y518" s="34"/>
      <c r="Z518" s="34"/>
      <c r="AA518" s="34"/>
      <c r="AB518" s="34"/>
      <c r="AC518" s="30"/>
      <c r="AD518" s="30"/>
      <c r="AE518" s="30"/>
    </row>
    <row r="519" spans="13:31" s="28" customFormat="1" ht="12.75">
      <c r="M519" s="81"/>
      <c r="N519" s="81"/>
      <c r="O519" s="81"/>
      <c r="P519" s="81"/>
      <c r="Q519" s="33"/>
      <c r="R519" s="34"/>
      <c r="S519" s="34"/>
      <c r="T519" s="34"/>
      <c r="U519" s="34"/>
      <c r="V519" s="34"/>
      <c r="W519" s="34"/>
      <c r="X519" s="34"/>
      <c r="Y519" s="34"/>
      <c r="Z519" s="34"/>
      <c r="AA519" s="34"/>
      <c r="AB519" s="34"/>
      <c r="AC519" s="30"/>
      <c r="AD519" s="30"/>
      <c r="AE519" s="30"/>
    </row>
    <row r="520" spans="13:31" s="28" customFormat="1" ht="12.75">
      <c r="M520" s="81"/>
      <c r="N520" s="81"/>
      <c r="O520" s="81"/>
      <c r="P520" s="81"/>
      <c r="Q520" s="33"/>
      <c r="R520" s="34"/>
      <c r="S520" s="34"/>
      <c r="T520" s="34"/>
      <c r="U520" s="34"/>
      <c r="V520" s="34"/>
      <c r="W520" s="34"/>
      <c r="X520" s="34"/>
      <c r="Y520" s="34"/>
      <c r="Z520" s="34"/>
      <c r="AA520" s="34"/>
      <c r="AB520" s="34"/>
      <c r="AC520" s="30"/>
      <c r="AD520" s="30"/>
      <c r="AE520" s="30"/>
    </row>
    <row r="521" spans="13:31" s="28" customFormat="1" ht="12.75">
      <c r="M521" s="81"/>
      <c r="N521" s="81"/>
      <c r="O521" s="81"/>
      <c r="P521" s="81"/>
      <c r="Q521" s="33"/>
      <c r="R521" s="34"/>
      <c r="S521" s="34"/>
      <c r="T521" s="34"/>
      <c r="U521" s="34"/>
      <c r="V521" s="34"/>
      <c r="W521" s="34"/>
      <c r="X521" s="34"/>
      <c r="Y521" s="34"/>
      <c r="Z521" s="34"/>
      <c r="AA521" s="34"/>
      <c r="AB521" s="34"/>
      <c r="AC521" s="30"/>
      <c r="AD521" s="30"/>
      <c r="AE521" s="30"/>
    </row>
    <row r="522" spans="13:31" s="28" customFormat="1" ht="12.75">
      <c r="M522" s="81"/>
      <c r="N522" s="81"/>
      <c r="O522" s="81"/>
      <c r="P522" s="81"/>
      <c r="Q522" s="33"/>
      <c r="R522" s="34"/>
      <c r="S522" s="34"/>
      <c r="T522" s="34"/>
      <c r="U522" s="34"/>
      <c r="V522" s="34"/>
      <c r="W522" s="34"/>
      <c r="X522" s="34"/>
      <c r="Y522" s="34"/>
      <c r="Z522" s="34"/>
      <c r="AA522" s="34"/>
      <c r="AB522" s="34"/>
      <c r="AC522" s="30"/>
      <c r="AD522" s="30"/>
      <c r="AE522" s="30"/>
    </row>
    <row r="523" spans="13:31" s="28" customFormat="1" ht="12.75">
      <c r="M523" s="81"/>
      <c r="N523" s="81"/>
      <c r="O523" s="81"/>
      <c r="P523" s="81"/>
      <c r="Q523" s="33"/>
      <c r="R523" s="34"/>
      <c r="S523" s="34"/>
      <c r="T523" s="34"/>
      <c r="U523" s="34"/>
      <c r="V523" s="34"/>
      <c r="W523" s="34"/>
      <c r="X523" s="34"/>
      <c r="Y523" s="34"/>
      <c r="Z523" s="34"/>
      <c r="AA523" s="34"/>
      <c r="AB523" s="34"/>
      <c r="AC523" s="30"/>
      <c r="AD523" s="30"/>
      <c r="AE523" s="30"/>
    </row>
    <row r="524" spans="13:31" s="28" customFormat="1" ht="12.75">
      <c r="M524" s="81"/>
      <c r="N524" s="81"/>
      <c r="O524" s="81"/>
      <c r="P524" s="81"/>
      <c r="Q524" s="33"/>
      <c r="R524" s="34"/>
      <c r="S524" s="34"/>
      <c r="T524" s="34"/>
      <c r="U524" s="34"/>
      <c r="V524" s="34"/>
      <c r="W524" s="34"/>
      <c r="X524" s="34"/>
      <c r="Y524" s="34"/>
      <c r="Z524" s="34"/>
      <c r="AA524" s="34"/>
      <c r="AB524" s="34"/>
      <c r="AC524" s="30"/>
      <c r="AD524" s="30"/>
      <c r="AE524" s="30"/>
    </row>
    <row r="525" spans="13:31" s="28" customFormat="1" ht="12.75">
      <c r="M525" s="81"/>
      <c r="N525" s="81"/>
      <c r="O525" s="81"/>
      <c r="P525" s="81"/>
      <c r="Q525" s="33"/>
      <c r="R525" s="34"/>
      <c r="S525" s="34"/>
      <c r="T525" s="34"/>
      <c r="U525" s="34"/>
      <c r="V525" s="34"/>
      <c r="W525" s="34"/>
      <c r="X525" s="34"/>
      <c r="Y525" s="34"/>
      <c r="Z525" s="34"/>
      <c r="AA525" s="34"/>
      <c r="AB525" s="34"/>
      <c r="AC525" s="30"/>
      <c r="AD525" s="30"/>
      <c r="AE525" s="30"/>
    </row>
    <row r="526" spans="13:31" s="28" customFormat="1" ht="12.75">
      <c r="M526" s="81"/>
      <c r="N526" s="81"/>
      <c r="O526" s="81"/>
      <c r="P526" s="81"/>
      <c r="Q526" s="33"/>
      <c r="R526" s="34"/>
      <c r="S526" s="34"/>
      <c r="T526" s="34"/>
      <c r="U526" s="34"/>
      <c r="V526" s="34"/>
      <c r="W526" s="34"/>
      <c r="X526" s="34"/>
      <c r="Y526" s="34"/>
      <c r="Z526" s="34"/>
      <c r="AA526" s="34"/>
      <c r="AB526" s="34"/>
      <c r="AC526" s="30"/>
      <c r="AD526" s="30"/>
      <c r="AE526" s="30"/>
    </row>
    <row r="527" spans="13:31" s="28" customFormat="1" ht="12.75">
      <c r="M527" s="81"/>
      <c r="N527" s="81"/>
      <c r="O527" s="81"/>
      <c r="P527" s="81"/>
      <c r="Q527" s="33"/>
      <c r="R527" s="34"/>
      <c r="S527" s="34"/>
      <c r="T527" s="34"/>
      <c r="U527" s="34"/>
      <c r="V527" s="34"/>
      <c r="W527" s="34"/>
      <c r="X527" s="34"/>
      <c r="Y527" s="34"/>
      <c r="Z527" s="34"/>
      <c r="AA527" s="34"/>
      <c r="AB527" s="34"/>
      <c r="AC527" s="30"/>
      <c r="AD527" s="30"/>
      <c r="AE527" s="30"/>
    </row>
    <row r="528" spans="13:31" s="28" customFormat="1" ht="12.75">
      <c r="M528" s="81"/>
      <c r="N528" s="81"/>
      <c r="O528" s="81"/>
      <c r="P528" s="81"/>
      <c r="Q528" s="33"/>
      <c r="R528" s="34"/>
      <c r="S528" s="34"/>
      <c r="T528" s="34"/>
      <c r="U528" s="34"/>
      <c r="V528" s="34"/>
      <c r="W528" s="34"/>
      <c r="X528" s="34"/>
      <c r="Y528" s="34"/>
      <c r="Z528" s="34"/>
      <c r="AA528" s="34"/>
      <c r="AB528" s="34"/>
      <c r="AC528" s="30"/>
      <c r="AD528" s="30"/>
      <c r="AE528" s="30"/>
    </row>
    <row r="529" spans="13:31" s="28" customFormat="1" ht="12.75">
      <c r="M529" s="81"/>
      <c r="N529" s="81"/>
      <c r="O529" s="81"/>
      <c r="P529" s="81"/>
      <c r="Q529" s="33"/>
      <c r="R529" s="34"/>
      <c r="S529" s="34"/>
      <c r="T529" s="34"/>
      <c r="U529" s="34"/>
      <c r="V529" s="34"/>
      <c r="W529" s="34"/>
      <c r="X529" s="34"/>
      <c r="Y529" s="34"/>
      <c r="Z529" s="34"/>
      <c r="AA529" s="34"/>
      <c r="AB529" s="34"/>
      <c r="AC529" s="30"/>
      <c r="AD529" s="30"/>
      <c r="AE529" s="30"/>
    </row>
    <row r="530" spans="13:31" s="28" customFormat="1" ht="12.75">
      <c r="M530" s="81"/>
      <c r="N530" s="81"/>
      <c r="O530" s="81"/>
      <c r="P530" s="81"/>
      <c r="Q530" s="33"/>
      <c r="R530" s="34"/>
      <c r="S530" s="34"/>
      <c r="T530" s="34"/>
      <c r="U530" s="34"/>
      <c r="V530" s="34"/>
      <c r="W530" s="34"/>
      <c r="X530" s="34"/>
      <c r="Y530" s="34"/>
      <c r="Z530" s="34"/>
      <c r="AA530" s="34"/>
      <c r="AB530" s="34"/>
      <c r="AC530" s="30"/>
      <c r="AD530" s="30"/>
      <c r="AE530" s="30"/>
    </row>
    <row r="531" spans="13:31" s="28" customFormat="1" ht="12.75">
      <c r="M531" s="81"/>
      <c r="N531" s="81"/>
      <c r="O531" s="81"/>
      <c r="P531" s="81"/>
      <c r="Q531" s="33"/>
      <c r="R531" s="34"/>
      <c r="S531" s="34"/>
      <c r="T531" s="34"/>
      <c r="U531" s="34"/>
      <c r="V531" s="34"/>
      <c r="W531" s="34"/>
      <c r="X531" s="34"/>
      <c r="Y531" s="34"/>
      <c r="Z531" s="34"/>
      <c r="AA531" s="34"/>
      <c r="AB531" s="34"/>
      <c r="AC531" s="30"/>
      <c r="AD531" s="30"/>
      <c r="AE531" s="30"/>
    </row>
    <row r="532" spans="13:31" s="28" customFormat="1" ht="12.75">
      <c r="M532" s="81"/>
      <c r="N532" s="81"/>
      <c r="O532" s="81"/>
      <c r="P532" s="81"/>
      <c r="Q532" s="33"/>
      <c r="R532" s="34"/>
      <c r="S532" s="34"/>
      <c r="T532" s="34"/>
      <c r="U532" s="34"/>
      <c r="V532" s="34"/>
      <c r="W532" s="34"/>
      <c r="X532" s="34"/>
      <c r="Y532" s="34"/>
      <c r="Z532" s="34"/>
      <c r="AA532" s="34"/>
      <c r="AB532" s="34"/>
      <c r="AC532" s="30"/>
      <c r="AD532" s="30"/>
      <c r="AE532" s="30"/>
    </row>
    <row r="533" spans="13:31" s="28" customFormat="1" ht="12.75">
      <c r="M533" s="81"/>
      <c r="N533" s="81"/>
      <c r="O533" s="81"/>
      <c r="P533" s="81"/>
      <c r="Q533" s="33"/>
      <c r="R533" s="34"/>
      <c r="S533" s="34"/>
      <c r="T533" s="34"/>
      <c r="U533" s="34"/>
      <c r="V533" s="34"/>
      <c r="W533" s="34"/>
      <c r="X533" s="34"/>
      <c r="Y533" s="34"/>
      <c r="Z533" s="34"/>
      <c r="AA533" s="34"/>
      <c r="AB533" s="34"/>
      <c r="AC533" s="30"/>
      <c r="AD533" s="30"/>
      <c r="AE533" s="30"/>
    </row>
    <row r="534" spans="13:31" s="28" customFormat="1" ht="12.75">
      <c r="M534" s="81"/>
      <c r="N534" s="81"/>
      <c r="O534" s="81"/>
      <c r="P534" s="81"/>
      <c r="Q534" s="33"/>
      <c r="R534" s="34"/>
      <c r="S534" s="34"/>
      <c r="T534" s="34"/>
      <c r="U534" s="34"/>
      <c r="V534" s="34"/>
      <c r="W534" s="34"/>
      <c r="X534" s="34"/>
      <c r="Y534" s="34"/>
      <c r="Z534" s="34"/>
      <c r="AA534" s="34"/>
      <c r="AB534" s="34"/>
      <c r="AC534" s="30"/>
      <c r="AD534" s="30"/>
      <c r="AE534" s="30"/>
    </row>
    <row r="535" spans="13:31" s="28" customFormat="1" ht="12.75">
      <c r="M535" s="81"/>
      <c r="N535" s="81"/>
      <c r="O535" s="81"/>
      <c r="P535" s="81"/>
      <c r="Q535" s="33"/>
      <c r="R535" s="34"/>
      <c r="S535" s="34"/>
      <c r="T535" s="34"/>
      <c r="U535" s="34"/>
      <c r="V535" s="34"/>
      <c r="W535" s="34"/>
      <c r="X535" s="34"/>
      <c r="Y535" s="34"/>
      <c r="Z535" s="34"/>
      <c r="AA535" s="34"/>
      <c r="AB535" s="34"/>
      <c r="AC535" s="30"/>
      <c r="AD535" s="30"/>
      <c r="AE535" s="30"/>
    </row>
    <row r="536" spans="13:31" s="28" customFormat="1" ht="12.75">
      <c r="M536" s="81"/>
      <c r="N536" s="81"/>
      <c r="O536" s="81"/>
      <c r="P536" s="81"/>
      <c r="Q536" s="33"/>
      <c r="R536" s="34"/>
      <c r="S536" s="34"/>
      <c r="T536" s="34"/>
      <c r="U536" s="34"/>
      <c r="V536" s="34"/>
      <c r="W536" s="34"/>
      <c r="X536" s="34"/>
      <c r="Y536" s="34"/>
      <c r="Z536" s="34"/>
      <c r="AA536" s="34"/>
      <c r="AB536" s="34"/>
      <c r="AC536" s="30"/>
      <c r="AD536" s="30"/>
      <c r="AE536" s="30"/>
    </row>
    <row r="537" spans="13:31" s="28" customFormat="1" ht="12.75">
      <c r="M537" s="81"/>
      <c r="N537" s="81"/>
      <c r="O537" s="81"/>
      <c r="P537" s="81"/>
      <c r="Q537" s="33"/>
      <c r="R537" s="34"/>
      <c r="S537" s="34"/>
      <c r="T537" s="34"/>
      <c r="U537" s="34"/>
      <c r="V537" s="34"/>
      <c r="W537" s="34"/>
      <c r="X537" s="34"/>
      <c r="Y537" s="34"/>
      <c r="Z537" s="34"/>
      <c r="AA537" s="34"/>
      <c r="AB537" s="34"/>
      <c r="AC537" s="30"/>
      <c r="AD537" s="30"/>
      <c r="AE537" s="30"/>
    </row>
    <row r="538" spans="13:31" s="28" customFormat="1" ht="12.75">
      <c r="M538" s="81"/>
      <c r="N538" s="81"/>
      <c r="O538" s="81"/>
      <c r="P538" s="81"/>
      <c r="Q538" s="33"/>
      <c r="R538" s="34"/>
      <c r="S538" s="34"/>
      <c r="T538" s="34"/>
      <c r="U538" s="34"/>
      <c r="V538" s="34"/>
      <c r="W538" s="34"/>
      <c r="X538" s="34"/>
      <c r="Y538" s="34"/>
      <c r="Z538" s="34"/>
      <c r="AA538" s="34"/>
      <c r="AB538" s="34"/>
      <c r="AC538" s="30"/>
      <c r="AD538" s="30"/>
      <c r="AE538" s="30"/>
    </row>
    <row r="539" spans="13:31" s="28" customFormat="1" ht="12.75">
      <c r="M539" s="81"/>
      <c r="N539" s="81"/>
      <c r="O539" s="81"/>
      <c r="P539" s="81"/>
      <c r="Q539" s="33"/>
      <c r="R539" s="34"/>
      <c r="S539" s="34"/>
      <c r="T539" s="34"/>
      <c r="U539" s="34"/>
      <c r="V539" s="34"/>
      <c r="W539" s="34"/>
      <c r="X539" s="34"/>
      <c r="Y539" s="34"/>
      <c r="Z539" s="34"/>
      <c r="AA539" s="34"/>
      <c r="AB539" s="34"/>
      <c r="AC539" s="30"/>
      <c r="AD539" s="30"/>
      <c r="AE539" s="30"/>
    </row>
    <row r="540" spans="13:31" s="28" customFormat="1" ht="12.75">
      <c r="M540" s="81"/>
      <c r="N540" s="81"/>
      <c r="O540" s="81"/>
      <c r="P540" s="81"/>
      <c r="Q540" s="33"/>
      <c r="R540" s="34"/>
      <c r="S540" s="34"/>
      <c r="T540" s="34"/>
      <c r="U540" s="34"/>
      <c r="V540" s="34"/>
      <c r="W540" s="34"/>
      <c r="X540" s="34"/>
      <c r="Y540" s="34"/>
      <c r="Z540" s="34"/>
      <c r="AA540" s="34"/>
      <c r="AB540" s="34"/>
      <c r="AC540" s="30"/>
      <c r="AD540" s="30"/>
      <c r="AE540" s="30"/>
    </row>
    <row r="541" spans="13:31" s="28" customFormat="1" ht="12.75">
      <c r="M541" s="81"/>
      <c r="N541" s="81"/>
      <c r="O541" s="81"/>
      <c r="P541" s="81"/>
      <c r="Q541" s="33"/>
      <c r="R541" s="34"/>
      <c r="S541" s="34"/>
      <c r="T541" s="34"/>
      <c r="U541" s="34"/>
      <c r="V541" s="34"/>
      <c r="W541" s="34"/>
      <c r="X541" s="34"/>
      <c r="Y541" s="34"/>
      <c r="Z541" s="34"/>
      <c r="AA541" s="34"/>
      <c r="AB541" s="34"/>
      <c r="AC541" s="30"/>
      <c r="AD541" s="30"/>
      <c r="AE541" s="30"/>
    </row>
    <row r="542" spans="13:31" s="28" customFormat="1" ht="12.75">
      <c r="M542" s="81"/>
      <c r="N542" s="81"/>
      <c r="O542" s="81"/>
      <c r="P542" s="81"/>
      <c r="Q542" s="33"/>
      <c r="R542" s="34"/>
      <c r="S542" s="34"/>
      <c r="T542" s="34"/>
      <c r="U542" s="34"/>
      <c r="V542" s="34"/>
      <c r="W542" s="34"/>
      <c r="X542" s="34"/>
      <c r="Y542" s="34"/>
      <c r="Z542" s="34"/>
      <c r="AA542" s="34"/>
      <c r="AB542" s="34"/>
      <c r="AC542" s="30"/>
      <c r="AD542" s="30"/>
      <c r="AE542" s="30"/>
    </row>
    <row r="543" spans="13:31" s="28" customFormat="1" ht="12.75">
      <c r="M543" s="81"/>
      <c r="N543" s="81"/>
      <c r="O543" s="81"/>
      <c r="P543" s="81"/>
      <c r="Q543" s="33"/>
      <c r="R543" s="34"/>
      <c r="S543" s="34"/>
      <c r="T543" s="34"/>
      <c r="U543" s="34"/>
      <c r="V543" s="34"/>
      <c r="W543" s="34"/>
      <c r="X543" s="34"/>
      <c r="Y543" s="34"/>
      <c r="Z543" s="34"/>
      <c r="AA543" s="34"/>
      <c r="AB543" s="34"/>
      <c r="AC543" s="30"/>
      <c r="AD543" s="30"/>
      <c r="AE543" s="30"/>
    </row>
    <row r="544" spans="13:31" s="28" customFormat="1" ht="12.75">
      <c r="M544" s="81"/>
      <c r="N544" s="81"/>
      <c r="O544" s="81"/>
      <c r="P544" s="81"/>
      <c r="Q544" s="33"/>
      <c r="R544" s="34"/>
      <c r="S544" s="34"/>
      <c r="T544" s="34"/>
      <c r="U544" s="34"/>
      <c r="V544" s="34"/>
      <c r="W544" s="34"/>
      <c r="X544" s="34"/>
      <c r="Y544" s="34"/>
      <c r="Z544" s="34"/>
      <c r="AA544" s="34"/>
      <c r="AB544" s="34"/>
      <c r="AC544" s="30"/>
      <c r="AD544" s="30"/>
      <c r="AE544" s="30"/>
    </row>
    <row r="545" spans="13:31" s="28" customFormat="1" ht="12.75">
      <c r="M545" s="81"/>
      <c r="N545" s="81"/>
      <c r="O545" s="81"/>
      <c r="P545" s="81"/>
      <c r="Q545" s="33"/>
      <c r="R545" s="34"/>
      <c r="S545" s="34"/>
      <c r="T545" s="34"/>
      <c r="U545" s="34"/>
      <c r="V545" s="34"/>
      <c r="W545" s="34"/>
      <c r="X545" s="34"/>
      <c r="Y545" s="34"/>
      <c r="Z545" s="34"/>
      <c r="AA545" s="34"/>
      <c r="AB545" s="34"/>
      <c r="AC545" s="30"/>
      <c r="AD545" s="30"/>
      <c r="AE545" s="30"/>
    </row>
    <row r="546" spans="13:31" s="28" customFormat="1" ht="12.75">
      <c r="M546" s="81"/>
      <c r="N546" s="81"/>
      <c r="O546" s="81"/>
      <c r="P546" s="81"/>
      <c r="Q546" s="33"/>
      <c r="R546" s="34"/>
      <c r="S546" s="34"/>
      <c r="T546" s="34"/>
      <c r="U546" s="34"/>
      <c r="V546" s="34"/>
      <c r="W546" s="34"/>
      <c r="X546" s="34"/>
      <c r="Y546" s="34"/>
      <c r="Z546" s="34"/>
      <c r="AA546" s="34"/>
      <c r="AB546" s="34"/>
      <c r="AC546" s="30"/>
      <c r="AD546" s="30"/>
      <c r="AE546" s="30"/>
    </row>
    <row r="547" spans="13:31" s="28" customFormat="1" ht="12.75">
      <c r="M547" s="81"/>
      <c r="N547" s="81"/>
      <c r="O547" s="81"/>
      <c r="P547" s="81"/>
      <c r="Q547" s="33"/>
      <c r="R547" s="34"/>
      <c r="S547" s="34"/>
      <c r="T547" s="34"/>
      <c r="U547" s="34"/>
      <c r="V547" s="34"/>
      <c r="W547" s="34"/>
      <c r="X547" s="34"/>
      <c r="Y547" s="34"/>
      <c r="Z547" s="34"/>
      <c r="AA547" s="34"/>
      <c r="AB547" s="34"/>
      <c r="AC547" s="30"/>
      <c r="AD547" s="30"/>
      <c r="AE547" s="30"/>
    </row>
    <row r="548" spans="13:31" s="28" customFormat="1" ht="12.75">
      <c r="M548" s="81"/>
      <c r="N548" s="81"/>
      <c r="O548" s="81"/>
      <c r="P548" s="81"/>
      <c r="Q548" s="33"/>
      <c r="R548" s="34"/>
      <c r="S548" s="34"/>
      <c r="T548" s="34"/>
      <c r="U548" s="34"/>
      <c r="V548" s="34"/>
      <c r="W548" s="34"/>
      <c r="X548" s="34"/>
      <c r="Y548" s="34"/>
      <c r="Z548" s="34"/>
      <c r="AA548" s="34"/>
      <c r="AB548" s="34"/>
      <c r="AC548" s="30"/>
      <c r="AD548" s="30"/>
      <c r="AE548" s="30"/>
    </row>
    <row r="549" spans="13:31" s="28" customFormat="1" ht="12.75">
      <c r="M549" s="81"/>
      <c r="N549" s="81"/>
      <c r="O549" s="81"/>
      <c r="P549" s="81"/>
      <c r="Q549" s="33"/>
      <c r="R549" s="34"/>
      <c r="S549" s="34"/>
      <c r="T549" s="34"/>
      <c r="U549" s="34"/>
      <c r="V549" s="34"/>
      <c r="W549" s="34"/>
      <c r="X549" s="34"/>
      <c r="Y549" s="34"/>
      <c r="Z549" s="34"/>
      <c r="AA549" s="34"/>
      <c r="AB549" s="34"/>
      <c r="AC549" s="30"/>
      <c r="AD549" s="30"/>
      <c r="AE549" s="30"/>
    </row>
    <row r="550" spans="13:31" s="28" customFormat="1" ht="12.75">
      <c r="M550" s="81"/>
      <c r="N550" s="81"/>
      <c r="O550" s="81"/>
      <c r="P550" s="81"/>
      <c r="Q550" s="33"/>
      <c r="R550" s="34"/>
      <c r="S550" s="34"/>
      <c r="T550" s="34"/>
      <c r="U550" s="34"/>
      <c r="V550" s="34"/>
      <c r="W550" s="34"/>
      <c r="X550" s="34"/>
      <c r="Y550" s="34"/>
      <c r="Z550" s="34"/>
      <c r="AA550" s="34"/>
      <c r="AB550" s="34"/>
      <c r="AC550" s="30"/>
      <c r="AD550" s="30"/>
      <c r="AE550" s="30"/>
    </row>
    <row r="551" spans="13:31" s="28" customFormat="1" ht="12.75">
      <c r="M551" s="81"/>
      <c r="N551" s="81"/>
      <c r="O551" s="81"/>
      <c r="P551" s="81"/>
      <c r="Q551" s="33"/>
      <c r="R551" s="34"/>
      <c r="S551" s="34"/>
      <c r="T551" s="34"/>
      <c r="U551" s="34"/>
      <c r="V551" s="34"/>
      <c r="W551" s="34"/>
      <c r="X551" s="34"/>
      <c r="Y551" s="34"/>
      <c r="Z551" s="34"/>
      <c r="AA551" s="34"/>
      <c r="AB551" s="34"/>
      <c r="AC551" s="30"/>
      <c r="AD551" s="30"/>
      <c r="AE551" s="30"/>
    </row>
    <row r="552" spans="13:31" s="28" customFormat="1" ht="12.75">
      <c r="M552" s="81"/>
      <c r="N552" s="81"/>
      <c r="O552" s="81"/>
      <c r="P552" s="81"/>
      <c r="Q552" s="33"/>
      <c r="R552" s="34"/>
      <c r="S552" s="34"/>
      <c r="T552" s="34"/>
      <c r="U552" s="34"/>
      <c r="V552" s="34"/>
      <c r="W552" s="34"/>
      <c r="X552" s="34"/>
      <c r="Y552" s="34"/>
      <c r="Z552" s="34"/>
      <c r="AA552" s="34"/>
      <c r="AB552" s="34"/>
      <c r="AC552" s="30"/>
      <c r="AD552" s="30"/>
      <c r="AE552" s="30"/>
    </row>
    <row r="553" spans="13:31" s="28" customFormat="1" ht="12.75">
      <c r="M553" s="81"/>
      <c r="N553" s="81"/>
      <c r="O553" s="81"/>
      <c r="P553" s="81"/>
      <c r="Q553" s="33"/>
      <c r="R553" s="34"/>
      <c r="S553" s="34"/>
      <c r="T553" s="34"/>
      <c r="U553" s="34"/>
      <c r="V553" s="34"/>
      <c r="W553" s="34"/>
      <c r="X553" s="34"/>
      <c r="Y553" s="34"/>
      <c r="Z553" s="34"/>
      <c r="AA553" s="34"/>
      <c r="AB553" s="34"/>
      <c r="AC553" s="30"/>
      <c r="AD553" s="30"/>
      <c r="AE553" s="30"/>
    </row>
    <row r="554" spans="13:31" s="28" customFormat="1" ht="12.75">
      <c r="M554" s="81"/>
      <c r="N554" s="81"/>
      <c r="O554" s="81"/>
      <c r="P554" s="81"/>
      <c r="Q554" s="33"/>
      <c r="R554" s="34"/>
      <c r="S554" s="34"/>
      <c r="T554" s="34"/>
      <c r="U554" s="34"/>
      <c r="V554" s="34"/>
      <c r="W554" s="34"/>
      <c r="X554" s="34"/>
      <c r="Y554" s="34"/>
      <c r="Z554" s="34"/>
      <c r="AA554" s="34"/>
      <c r="AB554" s="34"/>
      <c r="AC554" s="30"/>
      <c r="AD554" s="30"/>
      <c r="AE554" s="30"/>
    </row>
    <row r="555" spans="13:31" s="28" customFormat="1" ht="12.75">
      <c r="M555" s="81"/>
      <c r="N555" s="81"/>
      <c r="O555" s="81"/>
      <c r="P555" s="81"/>
      <c r="Q555" s="33"/>
      <c r="R555" s="34"/>
      <c r="S555" s="34"/>
      <c r="T555" s="34"/>
      <c r="U555" s="34"/>
      <c r="V555" s="34"/>
      <c r="W555" s="34"/>
      <c r="X555" s="34"/>
      <c r="Y555" s="34"/>
      <c r="Z555" s="34"/>
      <c r="AA555" s="34"/>
      <c r="AB555" s="34"/>
      <c r="AC555" s="30"/>
      <c r="AD555" s="30"/>
      <c r="AE555" s="30"/>
    </row>
    <row r="556" spans="13:31" s="28" customFormat="1" ht="12.75">
      <c r="M556" s="81"/>
      <c r="N556" s="81"/>
      <c r="O556" s="81"/>
      <c r="P556" s="81"/>
      <c r="Q556" s="33"/>
      <c r="R556" s="34"/>
      <c r="S556" s="34"/>
      <c r="T556" s="34"/>
      <c r="U556" s="34"/>
      <c r="V556" s="34"/>
      <c r="W556" s="34"/>
      <c r="X556" s="34"/>
      <c r="Y556" s="34"/>
      <c r="Z556" s="34"/>
      <c r="AA556" s="34"/>
      <c r="AB556" s="34"/>
      <c r="AC556" s="30"/>
      <c r="AD556" s="30"/>
      <c r="AE556" s="30"/>
    </row>
    <row r="557" spans="13:31" s="28" customFormat="1" ht="12.75">
      <c r="M557" s="81"/>
      <c r="N557" s="81"/>
      <c r="O557" s="81"/>
      <c r="P557" s="81"/>
      <c r="Q557" s="33"/>
      <c r="R557" s="34"/>
      <c r="S557" s="34"/>
      <c r="T557" s="34"/>
      <c r="U557" s="34"/>
      <c r="V557" s="34"/>
      <c r="W557" s="34"/>
      <c r="X557" s="34"/>
      <c r="Y557" s="34"/>
      <c r="Z557" s="34"/>
      <c r="AA557" s="34"/>
      <c r="AB557" s="34"/>
      <c r="AC557" s="30"/>
      <c r="AD557" s="30"/>
      <c r="AE557" s="30"/>
    </row>
    <row r="558" spans="13:31" s="28" customFormat="1" ht="12.75">
      <c r="M558" s="81"/>
      <c r="N558" s="81"/>
      <c r="O558" s="81"/>
      <c r="P558" s="81"/>
      <c r="Q558" s="33"/>
      <c r="R558" s="34"/>
      <c r="S558" s="34"/>
      <c r="T558" s="34"/>
      <c r="U558" s="34"/>
      <c r="V558" s="34"/>
      <c r="W558" s="34"/>
      <c r="X558" s="34"/>
      <c r="Y558" s="34"/>
      <c r="Z558" s="34"/>
      <c r="AA558" s="34"/>
      <c r="AB558" s="34"/>
      <c r="AC558" s="30"/>
      <c r="AD558" s="30"/>
      <c r="AE558" s="30"/>
    </row>
    <row r="559" spans="13:31" s="28" customFormat="1" ht="12.75">
      <c r="M559" s="81"/>
      <c r="N559" s="81"/>
      <c r="O559" s="81"/>
      <c r="P559" s="81"/>
      <c r="Q559" s="33"/>
      <c r="R559" s="34"/>
      <c r="S559" s="34"/>
      <c r="T559" s="34"/>
      <c r="U559" s="34"/>
      <c r="V559" s="34"/>
      <c r="W559" s="34"/>
      <c r="X559" s="34"/>
      <c r="Y559" s="34"/>
      <c r="Z559" s="34"/>
      <c r="AA559" s="34"/>
      <c r="AB559" s="34"/>
      <c r="AC559" s="30"/>
      <c r="AD559" s="30"/>
      <c r="AE559" s="30"/>
    </row>
    <row r="560" spans="13:31" s="28" customFormat="1" ht="12.75">
      <c r="M560" s="81"/>
      <c r="N560" s="81"/>
      <c r="O560" s="81"/>
      <c r="P560" s="81"/>
      <c r="Q560" s="33"/>
      <c r="R560" s="34"/>
      <c r="S560" s="34"/>
      <c r="T560" s="34"/>
      <c r="U560" s="34"/>
      <c r="V560" s="34"/>
      <c r="W560" s="34"/>
      <c r="X560" s="34"/>
      <c r="Y560" s="34"/>
      <c r="Z560" s="34"/>
      <c r="AA560" s="34"/>
      <c r="AB560" s="34"/>
      <c r="AC560" s="30"/>
      <c r="AD560" s="30"/>
      <c r="AE560" s="30"/>
    </row>
    <row r="561" spans="13:31" s="28" customFormat="1" ht="12.75">
      <c r="M561" s="81"/>
      <c r="N561" s="81"/>
      <c r="O561" s="81"/>
      <c r="P561" s="81"/>
      <c r="Q561" s="33"/>
      <c r="R561" s="34"/>
      <c r="S561" s="34"/>
      <c r="T561" s="34"/>
      <c r="U561" s="34"/>
      <c r="V561" s="34"/>
      <c r="W561" s="34"/>
      <c r="X561" s="34"/>
      <c r="Y561" s="34"/>
      <c r="Z561" s="34"/>
      <c r="AA561" s="34"/>
      <c r="AB561" s="34"/>
      <c r="AC561" s="30"/>
      <c r="AD561" s="30"/>
      <c r="AE561" s="30"/>
    </row>
    <row r="562" spans="13:31" s="28" customFormat="1" ht="12.75">
      <c r="M562" s="81"/>
      <c r="N562" s="81"/>
      <c r="O562" s="81"/>
      <c r="P562" s="81"/>
      <c r="Q562" s="33"/>
      <c r="R562" s="34"/>
      <c r="S562" s="34"/>
      <c r="T562" s="34"/>
      <c r="U562" s="34"/>
      <c r="V562" s="34"/>
      <c r="W562" s="34"/>
      <c r="X562" s="34"/>
      <c r="Y562" s="34"/>
      <c r="Z562" s="34"/>
      <c r="AA562" s="34"/>
      <c r="AB562" s="34"/>
      <c r="AC562" s="30"/>
      <c r="AD562" s="30"/>
      <c r="AE562" s="30"/>
    </row>
    <row r="563" spans="13:31" s="28" customFormat="1" ht="12.75">
      <c r="M563" s="81"/>
      <c r="N563" s="81"/>
      <c r="O563" s="81"/>
      <c r="P563" s="81"/>
      <c r="Q563" s="33"/>
      <c r="R563" s="34"/>
      <c r="S563" s="34"/>
      <c r="T563" s="34"/>
      <c r="U563" s="34"/>
      <c r="V563" s="34"/>
      <c r="W563" s="34"/>
      <c r="X563" s="34"/>
      <c r="Y563" s="34"/>
      <c r="Z563" s="34"/>
      <c r="AA563" s="34"/>
      <c r="AB563" s="34"/>
      <c r="AC563" s="30"/>
      <c r="AD563" s="30"/>
      <c r="AE563" s="30"/>
    </row>
    <row r="564" spans="13:31" s="28" customFormat="1" ht="12.75">
      <c r="M564" s="81"/>
      <c r="N564" s="81"/>
      <c r="O564" s="81"/>
      <c r="P564" s="81"/>
      <c r="Q564" s="33"/>
      <c r="R564" s="34"/>
      <c r="S564" s="34"/>
      <c r="T564" s="34"/>
      <c r="U564" s="34"/>
      <c r="V564" s="34"/>
      <c r="W564" s="34"/>
      <c r="X564" s="34"/>
      <c r="Y564" s="34"/>
      <c r="Z564" s="34"/>
      <c r="AA564" s="34"/>
      <c r="AB564" s="34"/>
      <c r="AC564" s="30"/>
      <c r="AD564" s="30"/>
      <c r="AE564" s="30"/>
    </row>
    <row r="565" spans="13:31" s="28" customFormat="1" ht="12.75">
      <c r="M565" s="81"/>
      <c r="N565" s="81"/>
      <c r="O565" s="81"/>
      <c r="P565" s="81"/>
      <c r="Q565" s="33"/>
      <c r="R565" s="34"/>
      <c r="S565" s="34"/>
      <c r="T565" s="34"/>
      <c r="U565" s="34"/>
      <c r="V565" s="34"/>
      <c r="W565" s="34"/>
      <c r="X565" s="34"/>
      <c r="Y565" s="34"/>
      <c r="Z565" s="34"/>
      <c r="AA565" s="34"/>
      <c r="AB565" s="34"/>
      <c r="AC565" s="30"/>
      <c r="AD565" s="30"/>
      <c r="AE565" s="30"/>
    </row>
    <row r="566" spans="13:31" s="28" customFormat="1" ht="12.75">
      <c r="M566" s="81"/>
      <c r="N566" s="81"/>
      <c r="O566" s="81"/>
      <c r="P566" s="81"/>
      <c r="Q566" s="33"/>
      <c r="R566" s="34"/>
      <c r="S566" s="34"/>
      <c r="T566" s="34"/>
      <c r="U566" s="34"/>
      <c r="V566" s="34"/>
      <c r="W566" s="34"/>
      <c r="X566" s="34"/>
      <c r="Y566" s="34"/>
      <c r="Z566" s="34"/>
      <c r="AA566" s="34"/>
      <c r="AB566" s="34"/>
      <c r="AC566" s="30"/>
      <c r="AD566" s="30"/>
      <c r="AE566" s="30"/>
    </row>
    <row r="567" spans="13:31" s="28" customFormat="1" ht="12.75">
      <c r="M567" s="81"/>
      <c r="N567" s="81"/>
      <c r="O567" s="81"/>
      <c r="P567" s="81"/>
      <c r="Q567" s="33"/>
      <c r="R567" s="34"/>
      <c r="S567" s="34"/>
      <c r="T567" s="34"/>
      <c r="U567" s="34"/>
      <c r="V567" s="34"/>
      <c r="W567" s="34"/>
      <c r="X567" s="34"/>
      <c r="Y567" s="34"/>
      <c r="Z567" s="34"/>
      <c r="AA567" s="34"/>
      <c r="AB567" s="34"/>
      <c r="AC567" s="30"/>
      <c r="AD567" s="30"/>
      <c r="AE567" s="30"/>
    </row>
    <row r="568" spans="13:31" s="28" customFormat="1" ht="12.75">
      <c r="M568" s="81"/>
      <c r="N568" s="81"/>
      <c r="O568" s="81"/>
      <c r="P568" s="81"/>
      <c r="Q568" s="33"/>
      <c r="R568" s="34"/>
      <c r="S568" s="34"/>
      <c r="T568" s="34"/>
      <c r="U568" s="34"/>
      <c r="V568" s="34"/>
      <c r="W568" s="34"/>
      <c r="X568" s="34"/>
      <c r="Y568" s="34"/>
      <c r="Z568" s="34"/>
      <c r="AA568" s="34"/>
      <c r="AB568" s="34"/>
      <c r="AC568" s="30"/>
      <c r="AD568" s="30"/>
      <c r="AE568" s="30"/>
    </row>
    <row r="569" spans="13:31" s="28" customFormat="1" ht="12.75">
      <c r="M569" s="81"/>
      <c r="N569" s="81"/>
      <c r="O569" s="81"/>
      <c r="P569" s="81"/>
      <c r="Q569" s="33"/>
      <c r="R569" s="34"/>
      <c r="S569" s="34"/>
      <c r="T569" s="34"/>
      <c r="U569" s="34"/>
      <c r="V569" s="34"/>
      <c r="W569" s="34"/>
      <c r="X569" s="34"/>
      <c r="Y569" s="34"/>
      <c r="Z569" s="34"/>
      <c r="AA569" s="34"/>
      <c r="AB569" s="34"/>
      <c r="AC569" s="30"/>
      <c r="AD569" s="30"/>
      <c r="AE569" s="30"/>
    </row>
    <row r="570" spans="13:31" s="28" customFormat="1" ht="12.75">
      <c r="M570" s="81"/>
      <c r="N570" s="81"/>
      <c r="O570" s="81"/>
      <c r="P570" s="81"/>
      <c r="Q570" s="33"/>
      <c r="R570" s="34"/>
      <c r="S570" s="34"/>
      <c r="T570" s="34"/>
      <c r="U570" s="34"/>
      <c r="V570" s="34"/>
      <c r="W570" s="34"/>
      <c r="X570" s="34"/>
      <c r="Y570" s="34"/>
      <c r="Z570" s="34"/>
      <c r="AA570" s="34"/>
      <c r="AB570" s="34"/>
      <c r="AC570" s="30"/>
      <c r="AD570" s="30"/>
      <c r="AE570" s="30"/>
    </row>
    <row r="571" spans="13:31" s="28" customFormat="1" ht="12.75">
      <c r="M571" s="81"/>
      <c r="N571" s="81"/>
      <c r="O571" s="81"/>
      <c r="P571" s="81"/>
      <c r="Q571" s="33"/>
      <c r="R571" s="34"/>
      <c r="S571" s="34"/>
      <c r="T571" s="34"/>
      <c r="U571" s="34"/>
      <c r="V571" s="34"/>
      <c r="W571" s="34"/>
      <c r="X571" s="34"/>
      <c r="Y571" s="34"/>
      <c r="Z571" s="34"/>
      <c r="AA571" s="34"/>
      <c r="AB571" s="34"/>
      <c r="AC571" s="30"/>
      <c r="AD571" s="30"/>
      <c r="AE571" s="30"/>
    </row>
    <row r="572" spans="13:31" s="28" customFormat="1" ht="12.75">
      <c r="M572" s="81"/>
      <c r="N572" s="81"/>
      <c r="O572" s="81"/>
      <c r="P572" s="81"/>
      <c r="Q572" s="33"/>
      <c r="R572" s="34"/>
      <c r="S572" s="34"/>
      <c r="T572" s="34"/>
      <c r="U572" s="34"/>
      <c r="V572" s="34"/>
      <c r="W572" s="34"/>
      <c r="X572" s="34"/>
      <c r="Y572" s="34"/>
      <c r="Z572" s="34"/>
      <c r="AA572" s="34"/>
      <c r="AB572" s="34"/>
      <c r="AC572" s="30"/>
      <c r="AD572" s="30"/>
      <c r="AE572" s="30"/>
    </row>
    <row r="573" spans="13:31" s="28" customFormat="1" ht="12.75">
      <c r="M573" s="81"/>
      <c r="N573" s="81"/>
      <c r="O573" s="81"/>
      <c r="P573" s="81"/>
      <c r="Q573" s="33"/>
      <c r="R573" s="34"/>
      <c r="S573" s="34"/>
      <c r="T573" s="34"/>
      <c r="U573" s="34"/>
      <c r="V573" s="34"/>
      <c r="W573" s="34"/>
      <c r="X573" s="34"/>
      <c r="Y573" s="34"/>
      <c r="Z573" s="34"/>
      <c r="AA573" s="34"/>
      <c r="AB573" s="34"/>
      <c r="AC573" s="30"/>
      <c r="AD573" s="30"/>
      <c r="AE573" s="30"/>
    </row>
    <row r="574" spans="13:31" s="28" customFormat="1" ht="12.75">
      <c r="M574" s="81"/>
      <c r="N574" s="81"/>
      <c r="O574" s="81"/>
      <c r="P574" s="81"/>
      <c r="Q574" s="33"/>
      <c r="R574" s="34"/>
      <c r="S574" s="34"/>
      <c r="T574" s="34"/>
      <c r="U574" s="34"/>
      <c r="V574" s="34"/>
      <c r="W574" s="34"/>
      <c r="X574" s="34"/>
      <c r="Y574" s="34"/>
      <c r="Z574" s="34"/>
      <c r="AA574" s="34"/>
      <c r="AB574" s="34"/>
      <c r="AC574" s="30"/>
      <c r="AD574" s="30"/>
      <c r="AE574" s="30"/>
    </row>
    <row r="575" spans="13:31" s="28" customFormat="1" ht="12.75">
      <c r="M575" s="81"/>
      <c r="N575" s="81"/>
      <c r="O575" s="81"/>
      <c r="P575" s="81"/>
      <c r="Q575" s="33"/>
      <c r="R575" s="34"/>
      <c r="S575" s="34"/>
      <c r="T575" s="34"/>
      <c r="U575" s="34"/>
      <c r="V575" s="34"/>
      <c r="W575" s="34"/>
      <c r="X575" s="34"/>
      <c r="Y575" s="34"/>
      <c r="Z575" s="34"/>
      <c r="AA575" s="34"/>
      <c r="AB575" s="34"/>
      <c r="AC575" s="30"/>
      <c r="AD575" s="30"/>
      <c r="AE575" s="30"/>
    </row>
    <row r="576" spans="13:31" s="28" customFormat="1" ht="12.75">
      <c r="M576" s="81"/>
      <c r="N576" s="81"/>
      <c r="O576" s="81"/>
      <c r="P576" s="81"/>
      <c r="Q576" s="33"/>
      <c r="R576" s="34"/>
      <c r="S576" s="34"/>
      <c r="T576" s="34"/>
      <c r="U576" s="34"/>
      <c r="V576" s="34"/>
      <c r="W576" s="34"/>
      <c r="X576" s="34"/>
      <c r="Y576" s="34"/>
      <c r="Z576" s="34"/>
      <c r="AA576" s="34"/>
      <c r="AB576" s="34"/>
      <c r="AC576" s="30"/>
      <c r="AD576" s="30"/>
      <c r="AE576" s="30"/>
    </row>
    <row r="577" spans="13:55" s="28" customFormat="1" ht="12.75">
      <c r="M577" s="81"/>
      <c r="N577" s="81"/>
      <c r="O577" s="81"/>
      <c r="P577" s="81"/>
      <c r="Q577" s="33"/>
      <c r="R577" s="34"/>
      <c r="S577" s="34"/>
      <c r="T577" s="34"/>
      <c r="U577" s="34"/>
      <c r="V577" s="34"/>
      <c r="W577" s="34"/>
      <c r="X577" s="34"/>
      <c r="Y577" s="34"/>
      <c r="Z577" s="34"/>
      <c r="AA577" s="34"/>
      <c r="AB577" s="34"/>
      <c r="AC577" s="30"/>
      <c r="AD577" s="30"/>
      <c r="AE577" s="30"/>
    </row>
    <row r="578" spans="13:55" s="28" customFormat="1" ht="12.75">
      <c r="M578" s="81"/>
      <c r="N578" s="81"/>
      <c r="O578" s="81"/>
      <c r="P578" s="81"/>
      <c r="Q578" s="33"/>
      <c r="R578" s="34"/>
      <c r="S578" s="34"/>
      <c r="T578" s="34"/>
      <c r="U578" s="34"/>
      <c r="V578" s="34"/>
      <c r="W578" s="34"/>
      <c r="X578" s="34"/>
      <c r="Y578" s="34"/>
      <c r="Z578" s="34"/>
      <c r="AA578" s="34"/>
      <c r="AB578" s="34"/>
      <c r="AC578" s="30"/>
      <c r="AD578" s="30"/>
      <c r="AE578" s="30"/>
    </row>
    <row r="579" spans="13:55" s="28" customFormat="1" ht="12.75">
      <c r="M579" s="81"/>
      <c r="N579" s="81"/>
      <c r="O579" s="81"/>
      <c r="P579" s="81"/>
      <c r="Q579" s="33"/>
      <c r="R579" s="34"/>
      <c r="S579" s="34"/>
      <c r="T579" s="34"/>
      <c r="U579" s="34"/>
      <c r="V579" s="34"/>
      <c r="W579" s="34"/>
      <c r="X579" s="34"/>
      <c r="Y579" s="34"/>
      <c r="Z579" s="34"/>
      <c r="AA579" s="34"/>
      <c r="AB579" s="34"/>
      <c r="AC579" s="30"/>
      <c r="AD579" s="30"/>
      <c r="AE579" s="30"/>
    </row>
    <row r="580" spans="13:55" s="28" customFormat="1" ht="12.75">
      <c r="M580" s="81"/>
      <c r="N580" s="81"/>
      <c r="O580" s="81"/>
      <c r="P580" s="81"/>
      <c r="Q580" s="33"/>
      <c r="R580" s="34"/>
      <c r="S580" s="34"/>
      <c r="T580" s="34"/>
      <c r="U580" s="34"/>
      <c r="V580" s="34"/>
      <c r="W580" s="34"/>
      <c r="X580" s="34"/>
      <c r="Y580" s="34"/>
      <c r="Z580" s="34"/>
      <c r="AA580" s="34"/>
      <c r="AB580" s="34"/>
      <c r="AC580" s="30"/>
      <c r="AD580" s="30"/>
      <c r="AE580" s="30"/>
    </row>
    <row r="581" spans="13:55" s="28" customFormat="1" ht="12.75">
      <c r="M581" s="81"/>
      <c r="N581" s="81"/>
      <c r="O581" s="81"/>
      <c r="P581" s="81"/>
      <c r="Q581" s="33"/>
      <c r="R581" s="34"/>
      <c r="S581" s="34"/>
      <c r="T581" s="34"/>
      <c r="U581" s="34"/>
      <c r="V581" s="34"/>
      <c r="W581" s="34"/>
      <c r="X581" s="34"/>
      <c r="Y581" s="34"/>
      <c r="Z581" s="34"/>
      <c r="AA581" s="34"/>
      <c r="AB581" s="34"/>
      <c r="AC581" s="30"/>
      <c r="AD581" s="30"/>
      <c r="AE581" s="30"/>
    </row>
    <row r="582" spans="13:55" s="28" customFormat="1" ht="12.75">
      <c r="M582" s="81"/>
      <c r="N582" s="81"/>
      <c r="O582" s="81"/>
      <c r="P582" s="81"/>
      <c r="Q582" s="33"/>
      <c r="R582" s="34"/>
      <c r="S582" s="34"/>
      <c r="T582" s="34"/>
      <c r="U582" s="34"/>
      <c r="V582" s="34"/>
      <c r="W582" s="34"/>
      <c r="X582" s="34"/>
      <c r="Y582" s="34"/>
      <c r="Z582" s="34"/>
      <c r="AA582" s="34"/>
      <c r="AB582" s="34"/>
      <c r="AC582" s="30"/>
      <c r="AD582" s="30"/>
      <c r="AE582" s="30"/>
    </row>
    <row r="583" spans="13:55" s="28" customFormat="1" ht="12.75">
      <c r="M583" s="81"/>
      <c r="N583" s="81"/>
      <c r="O583" s="81"/>
      <c r="P583" s="81"/>
      <c r="Q583" s="33"/>
      <c r="R583" s="34"/>
      <c r="S583" s="34"/>
      <c r="T583" s="34"/>
      <c r="U583" s="34"/>
      <c r="V583" s="34"/>
      <c r="W583" s="34"/>
      <c r="X583" s="34"/>
      <c r="Y583" s="34"/>
      <c r="Z583" s="34"/>
      <c r="AA583" s="34"/>
      <c r="AB583" s="34"/>
      <c r="AC583" s="30"/>
      <c r="AD583" s="30"/>
      <c r="AE583" s="30"/>
    </row>
    <row r="584" spans="13:55" s="28" customFormat="1" ht="12.75">
      <c r="M584" s="81"/>
      <c r="N584" s="81"/>
      <c r="O584" s="81"/>
      <c r="P584" s="81"/>
      <c r="Q584" s="33"/>
      <c r="R584" s="34"/>
      <c r="S584" s="34"/>
      <c r="T584" s="34"/>
      <c r="U584" s="34"/>
      <c r="V584" s="34"/>
      <c r="W584" s="34"/>
      <c r="X584" s="34"/>
      <c r="Y584" s="34"/>
      <c r="Z584" s="34"/>
      <c r="AA584" s="34"/>
      <c r="AB584" s="34"/>
      <c r="AC584" s="30"/>
      <c r="AD584" s="30"/>
      <c r="AE584" s="30"/>
    </row>
    <row r="585" spans="13:55" s="28" customFormat="1" ht="12.75">
      <c r="M585" s="81"/>
      <c r="N585" s="81"/>
      <c r="O585" s="81"/>
      <c r="P585" s="81"/>
      <c r="Q585" s="33"/>
      <c r="R585" s="34"/>
      <c r="S585" s="34"/>
      <c r="T585" s="34"/>
      <c r="U585" s="34"/>
      <c r="V585" s="34"/>
      <c r="W585" s="34"/>
      <c r="X585" s="34"/>
      <c r="Y585" s="34"/>
      <c r="Z585" s="34"/>
      <c r="AA585" s="34"/>
      <c r="AB585" s="34"/>
      <c r="AC585" s="30"/>
      <c r="AD585" s="30"/>
      <c r="AE585" s="30"/>
    </row>
    <row r="586" spans="13:55" s="28" customFormat="1" ht="12.75">
      <c r="M586" s="81"/>
      <c r="N586" s="81"/>
      <c r="O586" s="81"/>
      <c r="P586" s="81"/>
      <c r="Q586" s="33"/>
      <c r="R586" s="34"/>
      <c r="S586" s="34"/>
      <c r="T586" s="34"/>
      <c r="U586" s="34"/>
      <c r="V586" s="34"/>
      <c r="W586" s="34"/>
      <c r="X586" s="34"/>
      <c r="Y586" s="34"/>
      <c r="Z586" s="34"/>
      <c r="AA586" s="34"/>
      <c r="AB586" s="34"/>
      <c r="AC586" s="30"/>
      <c r="AD586" s="30"/>
      <c r="AE586" s="30"/>
    </row>
    <row r="587" spans="13:55" s="28" customFormat="1" ht="12.75">
      <c r="M587" s="81"/>
      <c r="N587" s="81"/>
      <c r="O587" s="81"/>
      <c r="P587" s="81"/>
      <c r="Q587" s="33"/>
      <c r="R587" s="34"/>
      <c r="S587" s="34"/>
      <c r="T587" s="34"/>
      <c r="U587" s="34"/>
      <c r="V587" s="34"/>
      <c r="W587" s="34"/>
      <c r="X587" s="34"/>
      <c r="Y587" s="34"/>
      <c r="Z587" s="34"/>
      <c r="AA587" s="34"/>
      <c r="AB587" s="34"/>
      <c r="AC587" s="30"/>
      <c r="AD587" s="30"/>
      <c r="AE587" s="30"/>
    </row>
    <row r="588" spans="13:55" s="28" customFormat="1" ht="12.75">
      <c r="M588" s="81"/>
      <c r="N588" s="81"/>
      <c r="O588" s="81"/>
      <c r="P588" s="81"/>
      <c r="Q588" s="33"/>
      <c r="R588" s="34"/>
      <c r="S588" s="34"/>
      <c r="T588" s="34"/>
      <c r="U588" s="34"/>
      <c r="V588" s="34"/>
      <c r="W588" s="34"/>
      <c r="X588" s="34"/>
      <c r="Y588" s="34"/>
      <c r="Z588" s="34"/>
      <c r="AA588" s="34"/>
      <c r="AB588" s="34"/>
      <c r="AC588" s="30"/>
      <c r="AD588" s="30"/>
      <c r="AE588" s="30"/>
    </row>
    <row r="589" spans="13:55" s="28" customFormat="1" ht="12.75">
      <c r="M589" s="81"/>
      <c r="N589" s="81"/>
      <c r="O589" s="81"/>
      <c r="P589" s="81"/>
      <c r="Q589" s="33"/>
      <c r="R589" s="34"/>
      <c r="S589" s="34"/>
      <c r="T589" s="34"/>
      <c r="U589" s="34"/>
      <c r="V589" s="34"/>
      <c r="W589" s="34"/>
      <c r="X589" s="34"/>
      <c r="Y589" s="34"/>
      <c r="Z589" s="34"/>
      <c r="AA589" s="34"/>
      <c r="AB589" s="34"/>
      <c r="AC589" s="30"/>
      <c r="AD589" s="30"/>
      <c r="AE589" s="30"/>
    </row>
    <row r="590" spans="13:55" s="28" customFormat="1" ht="12.75">
      <c r="M590" s="81"/>
      <c r="N590" s="81"/>
      <c r="O590" s="81"/>
      <c r="P590" s="81"/>
      <c r="Q590" s="33"/>
      <c r="R590" s="34"/>
      <c r="S590" s="34"/>
      <c r="T590" s="34"/>
      <c r="U590" s="34"/>
      <c r="V590" s="34"/>
      <c r="W590" s="34"/>
      <c r="X590" s="34"/>
      <c r="Y590" s="34"/>
      <c r="Z590" s="34"/>
      <c r="AA590" s="34"/>
      <c r="AB590" s="34"/>
      <c r="AC590" s="34"/>
      <c r="AD590" s="34"/>
      <c r="AE590" s="34"/>
      <c r="AF590" s="35"/>
      <c r="AG590" s="35"/>
      <c r="AH590" s="35"/>
      <c r="AI590" s="35"/>
      <c r="AJ590" s="35"/>
      <c r="AK590" s="35"/>
      <c r="AL590" s="35"/>
      <c r="AM590" s="35"/>
      <c r="AN590" s="35"/>
      <c r="AO590" s="35"/>
      <c r="AP590" s="35"/>
      <c r="AQ590" s="35"/>
      <c r="AR590" s="35"/>
      <c r="AS590" s="35"/>
      <c r="AT590" s="35"/>
      <c r="AU590" s="35"/>
      <c r="AV590" s="35"/>
      <c r="AW590" s="35"/>
      <c r="AX590" s="35"/>
      <c r="AY590" s="35"/>
      <c r="AZ590" s="35"/>
      <c r="BA590" s="35"/>
      <c r="BB590" s="35"/>
      <c r="BC590" s="35"/>
    </row>
    <row r="591" spans="13:55" s="28" customFormat="1" ht="12.75">
      <c r="M591" s="81"/>
      <c r="N591" s="81"/>
      <c r="O591" s="81"/>
      <c r="P591" s="81"/>
      <c r="Q591" s="33"/>
      <c r="R591" s="34"/>
      <c r="S591" s="34"/>
      <c r="T591" s="34"/>
      <c r="U591" s="34"/>
      <c r="V591" s="34"/>
      <c r="W591" s="34"/>
      <c r="X591" s="34"/>
      <c r="Y591" s="34"/>
      <c r="Z591" s="34"/>
      <c r="AA591" s="34"/>
      <c r="AB591" s="34"/>
      <c r="AC591" s="34"/>
      <c r="AD591" s="34"/>
      <c r="AE591" s="34"/>
      <c r="AF591" s="35"/>
      <c r="AG591" s="35"/>
      <c r="AH591" s="35"/>
      <c r="AI591" s="35"/>
      <c r="AJ591" s="35"/>
      <c r="AK591" s="35"/>
      <c r="AL591" s="35"/>
      <c r="AM591" s="35"/>
      <c r="AN591" s="35"/>
      <c r="AO591" s="35"/>
      <c r="AP591" s="35"/>
      <c r="AQ591" s="35"/>
      <c r="AR591" s="35"/>
      <c r="AS591" s="35"/>
      <c r="AT591" s="35"/>
      <c r="AU591" s="35"/>
      <c r="AV591" s="35"/>
      <c r="AW591" s="35"/>
      <c r="AX591" s="35"/>
      <c r="AY591" s="35"/>
      <c r="AZ591" s="35"/>
      <c r="BA591" s="35"/>
      <c r="BB591" s="35"/>
      <c r="BC591" s="35"/>
    </row>
    <row r="592" spans="13:55" s="28" customFormat="1" ht="12.75">
      <c r="M592" s="81"/>
      <c r="N592" s="81"/>
      <c r="O592" s="81"/>
      <c r="P592" s="81"/>
      <c r="Q592" s="33"/>
      <c r="R592" s="34"/>
      <c r="S592" s="34"/>
      <c r="T592" s="34"/>
      <c r="U592" s="34"/>
      <c r="V592" s="34"/>
      <c r="W592" s="34"/>
      <c r="X592" s="34"/>
      <c r="Y592" s="34"/>
      <c r="Z592" s="34"/>
      <c r="AA592" s="34"/>
      <c r="AB592" s="34"/>
      <c r="AC592" s="34"/>
      <c r="AD592" s="34"/>
      <c r="AE592" s="34"/>
      <c r="AF592" s="35"/>
      <c r="AG592" s="35"/>
      <c r="AH592" s="35"/>
      <c r="AI592" s="35"/>
      <c r="AJ592" s="35"/>
      <c r="AK592" s="35"/>
      <c r="AL592" s="35"/>
      <c r="AM592" s="35"/>
      <c r="AN592" s="35"/>
      <c r="AO592" s="35"/>
      <c r="AP592" s="35"/>
      <c r="AQ592" s="35"/>
      <c r="AR592" s="35"/>
      <c r="AS592" s="35"/>
      <c r="AT592" s="35"/>
      <c r="AU592" s="35"/>
      <c r="AV592" s="35"/>
      <c r="AW592" s="35"/>
      <c r="AX592" s="35"/>
      <c r="AY592" s="35"/>
      <c r="AZ592" s="35"/>
      <c r="BA592" s="35"/>
      <c r="BB592" s="35"/>
      <c r="BC592" s="35"/>
    </row>
    <row r="593" spans="2:55" s="28" customFormat="1" ht="12.75">
      <c r="M593" s="81"/>
      <c r="N593" s="81"/>
      <c r="O593" s="81"/>
      <c r="P593" s="81"/>
      <c r="Q593" s="33"/>
      <c r="R593" s="34"/>
      <c r="S593" s="34"/>
      <c r="T593" s="34"/>
      <c r="U593" s="34"/>
      <c r="V593" s="34"/>
      <c r="W593" s="34"/>
      <c r="X593" s="34"/>
      <c r="Y593" s="34"/>
      <c r="Z593" s="34"/>
      <c r="AA593" s="34"/>
      <c r="AB593" s="34"/>
      <c r="AC593" s="34"/>
      <c r="AD593" s="34"/>
      <c r="AE593" s="34"/>
      <c r="AF593" s="35"/>
      <c r="AG593" s="35"/>
      <c r="AH593" s="35"/>
      <c r="AI593" s="35"/>
      <c r="AJ593" s="35"/>
      <c r="AK593" s="35"/>
      <c r="AL593" s="35"/>
      <c r="AM593" s="35"/>
      <c r="AN593" s="35"/>
      <c r="AO593" s="35"/>
      <c r="AP593" s="35"/>
      <c r="AQ593" s="35"/>
      <c r="AR593" s="35"/>
      <c r="AS593" s="35"/>
      <c r="AT593" s="35"/>
      <c r="AU593" s="35"/>
      <c r="AV593" s="35"/>
      <c r="AW593" s="35"/>
      <c r="AX593" s="35"/>
      <c r="AY593" s="35"/>
      <c r="AZ593" s="35"/>
      <c r="BA593" s="35"/>
      <c r="BB593" s="35"/>
      <c r="BC593" s="35"/>
    </row>
    <row r="594" spans="2:55" s="28" customFormat="1" ht="12.75">
      <c r="M594" s="81"/>
      <c r="N594" s="81"/>
      <c r="O594" s="81"/>
      <c r="P594" s="81"/>
      <c r="Q594" s="33"/>
      <c r="R594" s="34"/>
      <c r="S594" s="34"/>
      <c r="T594" s="34"/>
      <c r="U594" s="34"/>
      <c r="V594" s="34"/>
      <c r="W594" s="34"/>
      <c r="X594" s="34"/>
      <c r="Y594" s="34"/>
      <c r="Z594" s="34"/>
      <c r="AA594" s="34"/>
      <c r="AB594" s="34"/>
      <c r="AC594" s="34"/>
      <c r="AD594" s="34"/>
      <c r="AE594" s="34"/>
      <c r="AF594" s="35"/>
      <c r="AG594" s="35"/>
      <c r="AH594" s="35"/>
      <c r="AI594" s="35"/>
      <c r="AJ594" s="35"/>
      <c r="AK594" s="35"/>
      <c r="AL594" s="35"/>
      <c r="AM594" s="35"/>
      <c r="AN594" s="35"/>
      <c r="AO594" s="35"/>
      <c r="AP594" s="35"/>
      <c r="AQ594" s="35"/>
      <c r="AR594" s="35"/>
      <c r="AS594" s="35"/>
      <c r="AT594" s="35"/>
      <c r="AU594" s="35"/>
      <c r="AV594" s="35"/>
      <c r="AW594" s="35"/>
      <c r="AX594" s="35"/>
      <c r="AY594" s="35"/>
      <c r="AZ594" s="35"/>
      <c r="BA594" s="35"/>
      <c r="BB594" s="35"/>
      <c r="BC594" s="35"/>
    </row>
    <row r="595" spans="2:55" s="28" customFormat="1" ht="12.75">
      <c r="M595" s="81"/>
      <c r="N595" s="81"/>
      <c r="O595" s="81"/>
      <c r="P595" s="81"/>
      <c r="Q595" s="33"/>
      <c r="R595" s="34"/>
      <c r="S595" s="34"/>
      <c r="T595" s="34"/>
      <c r="U595" s="34"/>
      <c r="V595" s="34"/>
      <c r="W595" s="34"/>
      <c r="X595" s="34"/>
      <c r="Y595" s="34"/>
      <c r="Z595" s="34"/>
      <c r="AA595" s="34"/>
      <c r="AB595" s="34"/>
      <c r="AC595" s="34"/>
      <c r="AD595" s="34"/>
      <c r="AE595" s="34"/>
      <c r="AF595" s="35"/>
      <c r="AG595" s="35"/>
      <c r="AH595" s="35"/>
      <c r="AI595" s="35"/>
      <c r="AJ595" s="35"/>
      <c r="AK595" s="35"/>
      <c r="AL595" s="35"/>
      <c r="AM595" s="35"/>
      <c r="AN595" s="35"/>
      <c r="AO595" s="35"/>
      <c r="AP595" s="35"/>
      <c r="AQ595" s="35"/>
      <c r="AR595" s="35"/>
      <c r="AS595" s="35"/>
      <c r="AT595" s="35"/>
      <c r="AU595" s="35"/>
      <c r="AV595" s="35"/>
      <c r="AW595" s="35"/>
      <c r="AX595" s="35"/>
      <c r="AY595" s="35"/>
      <c r="AZ595" s="35"/>
      <c r="BA595" s="35"/>
      <c r="BB595" s="35"/>
      <c r="BC595" s="35"/>
    </row>
    <row r="596" spans="2:55" s="28" customFormat="1" ht="12.75">
      <c r="M596" s="81"/>
      <c r="N596" s="81"/>
      <c r="O596" s="81"/>
      <c r="P596" s="81"/>
      <c r="Q596" s="33"/>
      <c r="R596" s="34"/>
      <c r="S596" s="34"/>
      <c r="T596" s="34"/>
      <c r="U596" s="34"/>
      <c r="V596" s="34"/>
      <c r="W596" s="34"/>
      <c r="X596" s="34"/>
      <c r="Y596" s="34"/>
      <c r="Z596" s="34"/>
      <c r="AA596" s="34"/>
      <c r="AB596" s="34"/>
      <c r="AC596" s="34"/>
      <c r="AD596" s="34"/>
      <c r="AE596" s="34"/>
      <c r="AF596" s="35"/>
      <c r="AG596" s="35"/>
      <c r="AH596" s="35"/>
      <c r="AI596" s="35"/>
      <c r="AJ596" s="35"/>
      <c r="AK596" s="35"/>
      <c r="AL596" s="35"/>
      <c r="AM596" s="35"/>
      <c r="AN596" s="35"/>
      <c r="AO596" s="35"/>
      <c r="AP596" s="35"/>
      <c r="AQ596" s="35"/>
      <c r="AR596" s="35"/>
      <c r="AS596" s="35"/>
      <c r="AT596" s="35"/>
      <c r="AU596" s="35"/>
      <c r="AV596" s="35"/>
      <c r="AW596" s="35"/>
      <c r="AX596" s="35"/>
      <c r="AY596" s="35"/>
      <c r="AZ596" s="35"/>
      <c r="BA596" s="35"/>
      <c r="BB596" s="35"/>
      <c r="BC596" s="35"/>
    </row>
    <row r="597" spans="2:55" s="28" customFormat="1" ht="12.75">
      <c r="M597" s="81"/>
      <c r="N597" s="81"/>
      <c r="O597" s="81"/>
      <c r="P597" s="81"/>
      <c r="Q597" s="33"/>
      <c r="R597" s="34"/>
      <c r="S597" s="34"/>
      <c r="T597" s="34"/>
      <c r="U597" s="34"/>
      <c r="V597" s="34"/>
      <c r="W597" s="34"/>
      <c r="X597" s="34"/>
      <c r="Y597" s="34"/>
      <c r="Z597" s="34"/>
      <c r="AA597" s="34"/>
      <c r="AB597" s="34"/>
      <c r="AC597" s="34"/>
      <c r="AD597" s="34"/>
      <c r="AE597" s="34"/>
      <c r="AF597" s="35"/>
      <c r="AG597" s="35"/>
      <c r="AH597" s="35"/>
      <c r="AI597" s="35"/>
      <c r="AJ597" s="35"/>
      <c r="AK597" s="35"/>
      <c r="AL597" s="35"/>
      <c r="AM597" s="35"/>
      <c r="AN597" s="35"/>
      <c r="AO597" s="35"/>
      <c r="AP597" s="35"/>
      <c r="AQ597" s="35"/>
      <c r="AR597" s="35"/>
      <c r="AS597" s="35"/>
      <c r="AT597" s="35"/>
      <c r="AU597" s="35"/>
      <c r="AV597" s="35"/>
      <c r="AW597" s="35"/>
      <c r="AX597" s="35"/>
      <c r="AY597" s="35"/>
      <c r="AZ597" s="35"/>
      <c r="BA597" s="35"/>
      <c r="BB597" s="35"/>
      <c r="BC597" s="35"/>
    </row>
    <row r="598" spans="2:55" s="28" customFormat="1">
      <c r="B598" s="36"/>
      <c r="C598" s="36"/>
      <c r="D598" s="36"/>
      <c r="M598" s="81"/>
      <c r="N598" s="81"/>
      <c r="O598" s="81"/>
      <c r="P598" s="81"/>
      <c r="Q598" s="33"/>
      <c r="R598" s="34"/>
      <c r="S598" s="34"/>
      <c r="T598" s="34"/>
      <c r="U598" s="34"/>
      <c r="V598" s="34"/>
      <c r="W598" s="34"/>
      <c r="X598" s="34"/>
      <c r="Y598" s="34"/>
      <c r="Z598" s="34"/>
      <c r="AA598" s="34"/>
      <c r="AB598" s="34"/>
      <c r="AC598" s="34"/>
      <c r="AD598" s="34"/>
      <c r="AE598" s="34"/>
      <c r="AF598" s="35"/>
      <c r="AG598" s="35"/>
      <c r="AH598" s="35"/>
      <c r="AI598" s="35"/>
      <c r="AJ598" s="35"/>
      <c r="AK598" s="35"/>
      <c r="AL598" s="35"/>
      <c r="AM598" s="35"/>
      <c r="AN598" s="35"/>
      <c r="AO598" s="35"/>
      <c r="AP598" s="35"/>
      <c r="AQ598" s="35"/>
      <c r="AR598" s="35"/>
      <c r="AS598" s="35"/>
      <c r="AT598" s="35"/>
      <c r="AU598" s="35"/>
      <c r="AV598" s="35"/>
      <c r="AW598" s="35"/>
      <c r="AX598" s="35"/>
      <c r="AY598" s="35"/>
      <c r="AZ598" s="35"/>
      <c r="BA598" s="35"/>
      <c r="BB598" s="35"/>
      <c r="BC598" s="35"/>
    </row>
    <row r="599" spans="2:55" s="28" customFormat="1" ht="12.75">
      <c r="M599" s="81"/>
      <c r="N599" s="81"/>
      <c r="O599" s="81"/>
      <c r="P599" s="81"/>
      <c r="Q599" s="33"/>
      <c r="R599" s="34"/>
      <c r="S599" s="34"/>
      <c r="T599" s="34"/>
      <c r="U599" s="34"/>
      <c r="V599" s="34"/>
      <c r="W599" s="34"/>
      <c r="X599" s="34"/>
      <c r="Y599" s="34"/>
      <c r="Z599" s="34"/>
      <c r="AA599" s="34"/>
      <c r="AB599" s="34"/>
      <c r="AC599" s="34"/>
      <c r="AD599" s="34"/>
      <c r="AE599" s="34"/>
      <c r="AF599" s="35"/>
      <c r="AG599" s="35"/>
      <c r="AH599" s="35"/>
      <c r="AI599" s="35"/>
      <c r="AJ599" s="35"/>
      <c r="AK599" s="35"/>
      <c r="AL599" s="35"/>
      <c r="AM599" s="35"/>
      <c r="AN599" s="35"/>
      <c r="AO599" s="35"/>
      <c r="AP599" s="35"/>
      <c r="AQ599" s="35"/>
      <c r="AR599" s="35"/>
      <c r="AS599" s="35"/>
      <c r="AT599" s="35"/>
      <c r="AU599" s="35"/>
      <c r="AV599" s="35"/>
      <c r="AW599" s="35"/>
      <c r="AX599" s="35"/>
      <c r="AY599" s="35"/>
      <c r="AZ599" s="35"/>
      <c r="BA599" s="35"/>
      <c r="BB599" s="35"/>
      <c r="BC599" s="35"/>
    </row>
    <row r="600" spans="2:55" s="28" customFormat="1" ht="12.75">
      <c r="M600" s="81"/>
      <c r="N600" s="81"/>
      <c r="O600" s="81"/>
      <c r="P600" s="81"/>
      <c r="Q600" s="33"/>
      <c r="R600" s="34"/>
      <c r="S600" s="34"/>
      <c r="T600" s="34"/>
      <c r="U600" s="34"/>
      <c r="V600" s="34"/>
      <c r="W600" s="34"/>
      <c r="X600" s="34"/>
      <c r="Y600" s="34"/>
      <c r="Z600" s="34"/>
      <c r="AA600" s="34"/>
      <c r="AB600" s="34"/>
      <c r="AC600" s="34"/>
      <c r="AD600" s="34"/>
      <c r="AE600" s="34"/>
      <c r="AF600" s="35"/>
      <c r="AG600" s="35"/>
      <c r="AH600" s="35"/>
      <c r="AI600" s="35"/>
      <c r="AJ600" s="35"/>
      <c r="AK600" s="35"/>
      <c r="AL600" s="35"/>
      <c r="AM600" s="35"/>
      <c r="AN600" s="35"/>
      <c r="AO600" s="35"/>
      <c r="AP600" s="35"/>
      <c r="AQ600" s="35"/>
      <c r="AR600" s="35"/>
      <c r="AS600" s="35"/>
      <c r="AT600" s="35"/>
      <c r="AU600" s="35"/>
      <c r="AV600" s="35"/>
      <c r="AW600" s="35"/>
      <c r="AX600" s="35"/>
      <c r="AY600" s="35"/>
      <c r="AZ600" s="35"/>
      <c r="BA600" s="35"/>
      <c r="BB600" s="35"/>
      <c r="BC600" s="35"/>
    </row>
    <row r="601" spans="2:55" s="28" customFormat="1" ht="12.75">
      <c r="M601" s="81"/>
      <c r="N601" s="81"/>
      <c r="O601" s="81"/>
      <c r="P601" s="81"/>
      <c r="Q601" s="33"/>
      <c r="R601" s="34"/>
      <c r="S601" s="34"/>
      <c r="T601" s="34"/>
      <c r="U601" s="34"/>
      <c r="V601" s="34"/>
      <c r="W601" s="34"/>
      <c r="X601" s="34"/>
      <c r="Y601" s="34"/>
      <c r="Z601" s="34"/>
      <c r="AA601" s="34"/>
      <c r="AB601" s="34"/>
      <c r="AC601" s="34"/>
      <c r="AD601" s="34"/>
      <c r="AE601" s="34"/>
      <c r="AF601" s="35"/>
      <c r="AG601" s="35"/>
      <c r="AH601" s="35"/>
      <c r="AI601" s="35"/>
      <c r="AJ601" s="35"/>
      <c r="AK601" s="35"/>
      <c r="AL601" s="35"/>
      <c r="AM601" s="35"/>
      <c r="AN601" s="35"/>
      <c r="AO601" s="35"/>
      <c r="AP601" s="35"/>
      <c r="AQ601" s="35"/>
      <c r="AR601" s="35"/>
      <c r="AS601" s="35"/>
      <c r="AT601" s="35"/>
      <c r="AU601" s="35"/>
      <c r="AV601" s="35"/>
      <c r="AW601" s="35"/>
      <c r="AX601" s="35"/>
      <c r="AY601" s="35"/>
      <c r="AZ601" s="35"/>
      <c r="BA601" s="35"/>
      <c r="BB601" s="35"/>
      <c r="BC601" s="35"/>
    </row>
    <row r="602" spans="2:55" s="28" customFormat="1" ht="12.75">
      <c r="M602" s="81"/>
      <c r="N602" s="81"/>
      <c r="O602" s="81"/>
      <c r="P602" s="81"/>
      <c r="Q602" s="33"/>
      <c r="R602" s="34"/>
      <c r="S602" s="34"/>
      <c r="T602" s="34"/>
      <c r="U602" s="34"/>
      <c r="V602" s="34"/>
      <c r="W602" s="34"/>
      <c r="X602" s="34"/>
      <c r="Y602" s="34"/>
      <c r="Z602" s="34"/>
      <c r="AA602" s="34"/>
      <c r="AB602" s="34"/>
      <c r="AC602" s="34"/>
      <c r="AD602" s="34"/>
      <c r="AE602" s="34"/>
      <c r="AF602" s="35"/>
      <c r="AG602" s="35"/>
      <c r="AH602" s="35"/>
      <c r="AI602" s="35"/>
      <c r="AJ602" s="35"/>
      <c r="AK602" s="35"/>
      <c r="AL602" s="35"/>
      <c r="AM602" s="35"/>
      <c r="AN602" s="35"/>
      <c r="AO602" s="35"/>
      <c r="AP602" s="35"/>
      <c r="AQ602" s="35"/>
      <c r="AR602" s="35"/>
      <c r="AS602" s="35"/>
      <c r="AT602" s="35"/>
      <c r="AU602" s="35"/>
      <c r="AV602" s="35"/>
      <c r="AW602" s="35"/>
      <c r="AX602" s="35"/>
      <c r="AY602" s="35"/>
      <c r="AZ602" s="35"/>
      <c r="BA602" s="35"/>
      <c r="BB602" s="35"/>
      <c r="BC602" s="35"/>
    </row>
    <row r="603" spans="2:55" s="28" customFormat="1" ht="12.75">
      <c r="M603" s="81"/>
      <c r="N603" s="81"/>
      <c r="O603" s="81"/>
      <c r="P603" s="81"/>
      <c r="Q603" s="33"/>
      <c r="R603" s="34"/>
      <c r="S603" s="34"/>
      <c r="T603" s="34"/>
      <c r="U603" s="34"/>
      <c r="V603" s="34"/>
      <c r="W603" s="34"/>
      <c r="X603" s="34"/>
      <c r="Y603" s="34"/>
      <c r="Z603" s="34"/>
      <c r="AA603" s="34"/>
      <c r="AB603" s="34"/>
      <c r="AC603" s="34"/>
      <c r="AD603" s="34"/>
      <c r="AE603" s="34"/>
      <c r="AF603" s="35"/>
      <c r="AG603" s="35"/>
      <c r="AH603" s="35"/>
      <c r="AI603" s="35"/>
      <c r="AJ603" s="35"/>
      <c r="AK603" s="35"/>
      <c r="AL603" s="35"/>
      <c r="AM603" s="35"/>
      <c r="AN603" s="35"/>
      <c r="AO603" s="35"/>
      <c r="AP603" s="35"/>
      <c r="AQ603" s="35"/>
      <c r="AR603" s="35"/>
      <c r="AS603" s="35"/>
      <c r="AT603" s="35"/>
      <c r="AU603" s="35"/>
      <c r="AV603" s="35"/>
      <c r="AW603" s="35"/>
      <c r="AX603" s="35"/>
      <c r="AY603" s="35"/>
      <c r="AZ603" s="35"/>
      <c r="BA603" s="35"/>
      <c r="BB603" s="35"/>
      <c r="BC603" s="35"/>
    </row>
    <row r="604" spans="2:55" s="28" customFormat="1" ht="12.75">
      <c r="M604" s="81"/>
      <c r="N604" s="81"/>
      <c r="O604" s="81"/>
      <c r="P604" s="81"/>
      <c r="Q604" s="33"/>
      <c r="R604" s="34"/>
      <c r="S604" s="34"/>
      <c r="T604" s="34"/>
      <c r="U604" s="34"/>
      <c r="V604" s="34"/>
      <c r="W604" s="34"/>
      <c r="X604" s="34"/>
      <c r="Y604" s="34"/>
      <c r="Z604" s="34"/>
      <c r="AA604" s="34"/>
      <c r="AB604" s="34"/>
      <c r="AC604" s="34"/>
      <c r="AD604" s="34"/>
      <c r="AE604" s="34"/>
      <c r="AF604" s="35"/>
      <c r="AG604" s="35"/>
      <c r="AH604" s="35"/>
      <c r="AI604" s="35"/>
      <c r="AJ604" s="35"/>
      <c r="AK604" s="35"/>
      <c r="AL604" s="35"/>
      <c r="AM604" s="35"/>
      <c r="AN604" s="35"/>
      <c r="AO604" s="35"/>
      <c r="AP604" s="35"/>
      <c r="AQ604" s="35"/>
      <c r="AR604" s="35"/>
      <c r="AS604" s="35"/>
      <c r="AT604" s="35"/>
      <c r="AU604" s="35"/>
      <c r="AV604" s="35"/>
      <c r="AW604" s="35"/>
      <c r="AX604" s="35"/>
      <c r="AY604" s="35"/>
      <c r="AZ604" s="35"/>
      <c r="BA604" s="35"/>
      <c r="BB604" s="35"/>
      <c r="BC604" s="35"/>
    </row>
    <row r="605" spans="2:55" s="28" customFormat="1" ht="12.75">
      <c r="M605" s="81"/>
      <c r="N605" s="81"/>
      <c r="O605" s="81"/>
      <c r="P605" s="81"/>
      <c r="Q605" s="33"/>
      <c r="R605" s="34"/>
      <c r="S605" s="34"/>
      <c r="T605" s="34"/>
      <c r="U605" s="34"/>
      <c r="V605" s="34"/>
      <c r="W605" s="34"/>
      <c r="X605" s="34"/>
      <c r="Y605" s="34"/>
      <c r="Z605" s="34"/>
      <c r="AA605" s="34"/>
      <c r="AB605" s="34"/>
      <c r="AC605" s="34"/>
      <c r="AD605" s="34"/>
      <c r="AE605" s="34"/>
      <c r="AF605" s="35"/>
      <c r="AG605" s="35"/>
      <c r="AH605" s="35"/>
      <c r="AI605" s="35"/>
      <c r="AJ605" s="35"/>
      <c r="AK605" s="35"/>
      <c r="AL605" s="35"/>
      <c r="AM605" s="35"/>
      <c r="AN605" s="35"/>
      <c r="AO605" s="35"/>
      <c r="AP605" s="35"/>
      <c r="AQ605" s="35"/>
      <c r="AR605" s="35"/>
      <c r="AS605" s="35"/>
      <c r="AT605" s="35"/>
      <c r="AU605" s="35"/>
      <c r="AV605" s="35"/>
      <c r="AW605" s="35"/>
      <c r="AX605" s="35"/>
      <c r="AY605" s="35"/>
      <c r="AZ605" s="35"/>
      <c r="BA605" s="35"/>
      <c r="BB605" s="35"/>
      <c r="BC605" s="35"/>
    </row>
    <row r="606" spans="2:55" s="28" customFormat="1" ht="12.75">
      <c r="M606" s="81"/>
      <c r="N606" s="81"/>
      <c r="O606" s="81"/>
      <c r="P606" s="81"/>
      <c r="Q606" s="33"/>
      <c r="R606" s="34"/>
      <c r="S606" s="34"/>
      <c r="T606" s="34"/>
      <c r="U606" s="34"/>
      <c r="V606" s="34"/>
      <c r="W606" s="34"/>
      <c r="X606" s="34"/>
      <c r="Y606" s="34"/>
      <c r="Z606" s="34"/>
      <c r="AA606" s="34"/>
      <c r="AB606" s="34"/>
      <c r="AC606" s="34"/>
      <c r="AD606" s="34"/>
      <c r="AE606" s="34"/>
      <c r="AF606" s="35"/>
      <c r="AG606" s="35"/>
      <c r="AH606" s="35"/>
      <c r="AI606" s="35"/>
      <c r="AJ606" s="35"/>
      <c r="AK606" s="35"/>
      <c r="AL606" s="35"/>
      <c r="AM606" s="35"/>
      <c r="AN606" s="35"/>
      <c r="AO606" s="35"/>
      <c r="AP606" s="35"/>
      <c r="AQ606" s="35"/>
      <c r="AR606" s="35"/>
      <c r="AS606" s="35"/>
      <c r="AT606" s="35"/>
      <c r="AU606" s="35"/>
      <c r="AV606" s="35"/>
      <c r="AW606" s="35"/>
      <c r="AX606" s="35"/>
      <c r="AY606" s="35"/>
      <c r="AZ606" s="35"/>
      <c r="BA606" s="35"/>
      <c r="BB606" s="35"/>
      <c r="BC606" s="35"/>
    </row>
    <row r="607" spans="2:55" s="28" customFormat="1" ht="12.75">
      <c r="M607" s="81"/>
      <c r="N607" s="81"/>
      <c r="O607" s="81"/>
      <c r="P607" s="81"/>
      <c r="Q607" s="33"/>
      <c r="R607" s="34"/>
      <c r="S607" s="34"/>
      <c r="T607" s="34"/>
      <c r="U607" s="34"/>
      <c r="V607" s="34"/>
      <c r="W607" s="34"/>
      <c r="X607" s="34"/>
      <c r="Y607" s="34"/>
      <c r="Z607" s="34"/>
      <c r="AA607" s="34"/>
      <c r="AB607" s="34"/>
      <c r="AC607" s="34"/>
      <c r="AD607" s="34"/>
      <c r="AE607" s="34"/>
      <c r="AF607" s="35"/>
      <c r="AG607" s="35"/>
      <c r="AH607" s="35"/>
      <c r="AI607" s="35"/>
      <c r="AJ607" s="35"/>
      <c r="AK607" s="35"/>
      <c r="AL607" s="35"/>
      <c r="AM607" s="35"/>
      <c r="AN607" s="35"/>
      <c r="AO607" s="35"/>
      <c r="AP607" s="35"/>
      <c r="AQ607" s="35"/>
      <c r="AR607" s="35"/>
      <c r="AS607" s="35"/>
      <c r="AT607" s="35"/>
      <c r="AU607" s="35"/>
      <c r="AV607" s="35"/>
      <c r="AW607" s="35"/>
      <c r="AX607" s="35"/>
      <c r="AY607" s="35"/>
      <c r="AZ607" s="35"/>
      <c r="BA607" s="35"/>
      <c r="BB607" s="35"/>
      <c r="BC607" s="35"/>
    </row>
    <row r="608" spans="2:55" s="28" customFormat="1" ht="12.75">
      <c r="M608" s="81"/>
      <c r="N608" s="81"/>
      <c r="O608" s="81"/>
      <c r="P608" s="81"/>
      <c r="Q608" s="33"/>
      <c r="R608" s="34"/>
      <c r="S608" s="34"/>
      <c r="T608" s="34"/>
      <c r="U608" s="34"/>
      <c r="V608" s="34"/>
      <c r="W608" s="34"/>
      <c r="X608" s="34"/>
      <c r="Y608" s="34"/>
      <c r="Z608" s="34"/>
      <c r="AA608" s="34"/>
      <c r="AB608" s="34"/>
      <c r="AC608" s="34"/>
      <c r="AD608" s="34"/>
      <c r="AE608" s="34"/>
      <c r="AF608" s="35"/>
      <c r="AG608" s="35"/>
      <c r="AH608" s="35"/>
      <c r="AI608" s="35"/>
      <c r="AJ608" s="35"/>
      <c r="AK608" s="35"/>
      <c r="AL608" s="35"/>
      <c r="AM608" s="35"/>
      <c r="AN608" s="35"/>
      <c r="AO608" s="35"/>
      <c r="AP608" s="35"/>
      <c r="AQ608" s="35"/>
      <c r="AR608" s="35"/>
      <c r="AS608" s="35"/>
      <c r="AT608" s="35"/>
      <c r="AU608" s="35"/>
      <c r="AV608" s="35"/>
      <c r="AW608" s="35"/>
      <c r="AX608" s="35"/>
      <c r="AY608" s="35"/>
      <c r="AZ608" s="35"/>
      <c r="BA608" s="35"/>
      <c r="BB608" s="35"/>
      <c r="BC608" s="35"/>
    </row>
    <row r="609" spans="13:55" s="28" customFormat="1" ht="12.75">
      <c r="M609" s="81"/>
      <c r="N609" s="81"/>
      <c r="O609" s="81"/>
      <c r="P609" s="81"/>
      <c r="Q609" s="33"/>
      <c r="R609" s="34"/>
      <c r="S609" s="34"/>
      <c r="T609" s="34"/>
      <c r="U609" s="34"/>
      <c r="V609" s="34"/>
      <c r="W609" s="34"/>
      <c r="X609" s="34"/>
      <c r="Y609" s="34"/>
      <c r="Z609" s="34"/>
      <c r="AA609" s="34"/>
      <c r="AB609" s="34"/>
      <c r="AC609" s="34"/>
      <c r="AD609" s="34"/>
      <c r="AE609" s="34"/>
      <c r="AF609" s="35"/>
      <c r="AG609" s="35"/>
      <c r="AH609" s="35"/>
      <c r="AI609" s="35"/>
      <c r="AJ609" s="35"/>
      <c r="AK609" s="35"/>
      <c r="AL609" s="35"/>
      <c r="AM609" s="35"/>
      <c r="AN609" s="35"/>
      <c r="AO609" s="35"/>
      <c r="AP609" s="35"/>
      <c r="AQ609" s="35"/>
      <c r="AR609" s="35"/>
      <c r="AS609" s="35"/>
      <c r="AT609" s="35"/>
      <c r="AU609" s="35"/>
      <c r="AV609" s="35"/>
      <c r="AW609" s="35"/>
      <c r="AX609" s="35"/>
      <c r="AY609" s="35"/>
      <c r="AZ609" s="35"/>
      <c r="BA609" s="35"/>
      <c r="BB609" s="35"/>
      <c r="BC609" s="35"/>
    </row>
    <row r="610" spans="13:55" s="28" customFormat="1" ht="12.75">
      <c r="M610" s="81"/>
      <c r="N610" s="81"/>
      <c r="O610" s="81"/>
      <c r="P610" s="81"/>
      <c r="Q610" s="33"/>
      <c r="R610" s="34"/>
      <c r="S610" s="34"/>
      <c r="T610" s="34"/>
      <c r="U610" s="34"/>
      <c r="V610" s="34"/>
      <c r="W610" s="34"/>
      <c r="X610" s="34"/>
      <c r="Y610" s="34"/>
      <c r="Z610" s="34"/>
      <c r="AA610" s="34"/>
      <c r="AB610" s="34"/>
      <c r="AC610" s="34"/>
      <c r="AD610" s="34"/>
      <c r="AE610" s="34"/>
      <c r="AF610" s="35"/>
      <c r="AG610" s="35"/>
      <c r="AH610" s="35"/>
      <c r="AI610" s="35"/>
      <c r="AJ610" s="35"/>
      <c r="AK610" s="35"/>
      <c r="AL610" s="35"/>
      <c r="AM610" s="35"/>
      <c r="AN610" s="35"/>
      <c r="AO610" s="35"/>
      <c r="AP610" s="35"/>
      <c r="AQ610" s="35"/>
      <c r="AR610" s="35"/>
      <c r="AS610" s="35"/>
      <c r="AT610" s="35"/>
      <c r="AU610" s="35"/>
      <c r="AV610" s="35"/>
      <c r="AW610" s="35"/>
      <c r="AX610" s="35"/>
      <c r="AY610" s="35"/>
      <c r="AZ610" s="35"/>
      <c r="BA610" s="35"/>
      <c r="BB610" s="35"/>
      <c r="BC610" s="35"/>
    </row>
    <row r="611" spans="13:55" s="28" customFormat="1" ht="12.75">
      <c r="M611" s="81"/>
      <c r="N611" s="81"/>
      <c r="O611" s="81"/>
      <c r="P611" s="81"/>
      <c r="Q611" s="33"/>
      <c r="R611" s="34"/>
      <c r="S611" s="34"/>
      <c r="T611" s="34"/>
      <c r="U611" s="34"/>
      <c r="V611" s="34"/>
      <c r="W611" s="34"/>
      <c r="X611" s="34"/>
      <c r="Y611" s="34"/>
      <c r="Z611" s="34"/>
      <c r="AA611" s="34"/>
      <c r="AB611" s="34"/>
      <c r="AC611" s="34"/>
      <c r="AD611" s="34"/>
      <c r="AE611" s="34"/>
      <c r="AF611" s="35"/>
      <c r="AG611" s="35"/>
      <c r="AH611" s="35"/>
      <c r="AI611" s="35"/>
      <c r="AJ611" s="35"/>
      <c r="AK611" s="35"/>
      <c r="AL611" s="35"/>
      <c r="AM611" s="35"/>
      <c r="AN611" s="35"/>
      <c r="AO611" s="35"/>
      <c r="AP611" s="35"/>
      <c r="AQ611" s="35"/>
      <c r="AR611" s="35"/>
      <c r="AS611" s="35"/>
      <c r="AT611" s="35"/>
      <c r="AU611" s="35"/>
      <c r="AV611" s="35"/>
      <c r="AW611" s="35"/>
      <c r="AX611" s="35"/>
      <c r="AY611" s="35"/>
      <c r="AZ611" s="35"/>
      <c r="BA611" s="35"/>
      <c r="BB611" s="35"/>
      <c r="BC611" s="35"/>
    </row>
    <row r="612" spans="13:55" s="28" customFormat="1" ht="12.75">
      <c r="M612" s="81"/>
      <c r="N612" s="81"/>
      <c r="O612" s="81"/>
      <c r="P612" s="81"/>
      <c r="Q612" s="33"/>
      <c r="R612" s="34"/>
      <c r="S612" s="34"/>
      <c r="T612" s="34"/>
      <c r="U612" s="34"/>
      <c r="V612" s="34"/>
      <c r="W612" s="34"/>
      <c r="X612" s="34"/>
      <c r="Y612" s="34"/>
      <c r="Z612" s="34"/>
      <c r="AA612" s="34"/>
      <c r="AB612" s="34"/>
      <c r="AC612" s="34"/>
      <c r="AD612" s="34"/>
      <c r="AE612" s="34"/>
      <c r="AF612" s="35"/>
      <c r="AG612" s="35"/>
      <c r="AH612" s="35"/>
      <c r="AI612" s="35"/>
      <c r="AJ612" s="35"/>
      <c r="AK612" s="35"/>
      <c r="AL612" s="35"/>
      <c r="AM612" s="35"/>
      <c r="AN612" s="35"/>
      <c r="AO612" s="35"/>
      <c r="AP612" s="35"/>
      <c r="AQ612" s="35"/>
      <c r="AR612" s="35"/>
      <c r="AS612" s="35"/>
      <c r="AT612" s="35"/>
      <c r="AU612" s="35"/>
      <c r="AV612" s="35"/>
      <c r="AW612" s="35"/>
      <c r="AX612" s="35"/>
      <c r="AY612" s="35"/>
      <c r="AZ612" s="35"/>
      <c r="BA612" s="35"/>
      <c r="BB612" s="35"/>
      <c r="BC612" s="35"/>
    </row>
    <row r="613" spans="13:55" s="28" customFormat="1" ht="12.75">
      <c r="M613" s="81"/>
      <c r="N613" s="81"/>
      <c r="O613" s="81"/>
      <c r="P613" s="81"/>
      <c r="Q613" s="33"/>
      <c r="R613" s="34"/>
      <c r="S613" s="34"/>
      <c r="T613" s="34"/>
      <c r="U613" s="34"/>
      <c r="V613" s="34"/>
      <c r="W613" s="34"/>
      <c r="X613" s="34"/>
      <c r="Y613" s="34"/>
      <c r="Z613" s="34"/>
      <c r="AA613" s="34"/>
      <c r="AB613" s="34"/>
      <c r="AC613" s="34"/>
      <c r="AD613" s="34"/>
      <c r="AE613" s="34"/>
      <c r="AF613" s="35"/>
      <c r="AG613" s="35"/>
      <c r="AH613" s="35"/>
      <c r="AI613" s="35"/>
      <c r="AJ613" s="35"/>
      <c r="AK613" s="35"/>
      <c r="AL613" s="35"/>
      <c r="AM613" s="35"/>
      <c r="AN613" s="35"/>
      <c r="AO613" s="35"/>
      <c r="AP613" s="35"/>
      <c r="AQ613" s="35"/>
      <c r="AR613" s="35"/>
      <c r="AS613" s="35"/>
      <c r="AT613" s="35"/>
      <c r="AU613" s="35"/>
      <c r="AV613" s="35"/>
      <c r="AW613" s="35"/>
      <c r="AX613" s="35"/>
      <c r="AY613" s="35"/>
      <c r="AZ613" s="35"/>
      <c r="BA613" s="35"/>
      <c r="BB613" s="35"/>
      <c r="BC613" s="35"/>
    </row>
    <row r="614" spans="13:55" s="28" customFormat="1" ht="12.75">
      <c r="M614" s="81"/>
      <c r="N614" s="81"/>
      <c r="O614" s="81"/>
      <c r="P614" s="81"/>
      <c r="Q614" s="33"/>
      <c r="R614" s="34"/>
      <c r="S614" s="34"/>
      <c r="T614" s="34"/>
      <c r="U614" s="34"/>
      <c r="V614" s="34"/>
      <c r="W614" s="34"/>
      <c r="X614" s="34"/>
      <c r="Y614" s="34"/>
      <c r="Z614" s="34"/>
      <c r="AA614" s="34"/>
      <c r="AB614" s="34"/>
      <c r="AC614" s="34"/>
      <c r="AD614" s="34"/>
      <c r="AE614" s="34"/>
      <c r="AF614" s="35"/>
      <c r="AG614" s="35"/>
      <c r="AH614" s="35"/>
      <c r="AI614" s="35"/>
      <c r="AJ614" s="35"/>
      <c r="AK614" s="35"/>
      <c r="AL614" s="35"/>
      <c r="AM614" s="35"/>
      <c r="AN614" s="35"/>
      <c r="AO614" s="35"/>
      <c r="AP614" s="35"/>
      <c r="AQ614" s="35"/>
      <c r="AR614" s="35"/>
      <c r="AS614" s="35"/>
      <c r="AT614" s="35"/>
      <c r="AU614" s="35"/>
      <c r="AV614" s="35"/>
      <c r="AW614" s="35"/>
      <c r="AX614" s="35"/>
      <c r="AY614" s="35"/>
      <c r="AZ614" s="35"/>
      <c r="BA614" s="35"/>
      <c r="BB614" s="35"/>
      <c r="BC614" s="35"/>
    </row>
    <row r="615" spans="13:55" s="28" customFormat="1" ht="12.75">
      <c r="M615" s="81"/>
      <c r="N615" s="81"/>
      <c r="O615" s="81"/>
      <c r="P615" s="81"/>
      <c r="Q615" s="33"/>
      <c r="R615" s="34"/>
      <c r="S615" s="34"/>
      <c r="T615" s="34"/>
      <c r="U615" s="34"/>
      <c r="V615" s="34"/>
      <c r="W615" s="34"/>
      <c r="X615" s="34"/>
      <c r="Y615" s="34"/>
      <c r="Z615" s="34"/>
      <c r="AA615" s="34"/>
      <c r="AB615" s="34"/>
      <c r="AC615" s="34"/>
      <c r="AD615" s="34"/>
      <c r="AE615" s="34"/>
      <c r="AF615" s="35"/>
      <c r="AG615" s="35"/>
      <c r="AH615" s="35"/>
      <c r="AI615" s="35"/>
      <c r="AJ615" s="35"/>
      <c r="AK615" s="35"/>
      <c r="AL615" s="35"/>
      <c r="AM615" s="35"/>
      <c r="AN615" s="35"/>
      <c r="AO615" s="35"/>
      <c r="AP615" s="35"/>
      <c r="AQ615" s="35"/>
      <c r="AR615" s="35"/>
      <c r="AS615" s="35"/>
      <c r="AT615" s="35"/>
      <c r="AU615" s="35"/>
      <c r="AV615" s="35"/>
      <c r="AW615" s="35"/>
      <c r="AX615" s="35"/>
      <c r="AY615" s="35"/>
      <c r="AZ615" s="35"/>
      <c r="BA615" s="35"/>
      <c r="BB615" s="35"/>
      <c r="BC615" s="35"/>
    </row>
    <row r="616" spans="13:55" s="28" customFormat="1" ht="12.75">
      <c r="M616" s="81"/>
      <c r="N616" s="81"/>
      <c r="O616" s="81"/>
      <c r="P616" s="81"/>
      <c r="Q616" s="33"/>
      <c r="R616" s="34"/>
      <c r="S616" s="34"/>
      <c r="T616" s="34"/>
      <c r="U616" s="34"/>
      <c r="V616" s="34"/>
      <c r="W616" s="34"/>
      <c r="X616" s="34"/>
      <c r="Y616" s="34"/>
      <c r="Z616" s="34"/>
      <c r="AA616" s="34"/>
      <c r="AB616" s="34"/>
      <c r="AC616" s="34"/>
      <c r="AD616" s="34"/>
      <c r="AE616" s="34"/>
      <c r="AF616" s="35"/>
      <c r="AG616" s="35"/>
      <c r="AH616" s="35"/>
      <c r="AI616" s="35"/>
      <c r="AJ616" s="35"/>
      <c r="AK616" s="35"/>
      <c r="AL616" s="35"/>
      <c r="AM616" s="35"/>
      <c r="AN616" s="35"/>
      <c r="AO616" s="35"/>
      <c r="AP616" s="35"/>
      <c r="AQ616" s="35"/>
      <c r="AR616" s="35"/>
      <c r="AS616" s="35"/>
      <c r="AT616" s="35"/>
      <c r="AU616" s="35"/>
      <c r="AV616" s="35"/>
      <c r="AW616" s="35"/>
      <c r="AX616" s="35"/>
      <c r="AY616" s="35"/>
      <c r="AZ616" s="35"/>
      <c r="BA616" s="35"/>
      <c r="BB616" s="35"/>
      <c r="BC616" s="35"/>
    </row>
    <row r="617" spans="13:55" s="28" customFormat="1" ht="12.75">
      <c r="M617" s="81"/>
      <c r="N617" s="81"/>
      <c r="O617" s="81"/>
      <c r="P617" s="81"/>
      <c r="Q617" s="33"/>
      <c r="R617" s="34"/>
      <c r="S617" s="34"/>
      <c r="T617" s="34"/>
      <c r="U617" s="34"/>
      <c r="V617" s="34"/>
      <c r="W617" s="34"/>
      <c r="X617" s="34"/>
      <c r="Y617" s="34"/>
      <c r="Z617" s="34"/>
      <c r="AA617" s="34"/>
      <c r="AB617" s="34"/>
      <c r="AC617" s="34"/>
      <c r="AD617" s="34"/>
      <c r="AE617" s="34"/>
      <c r="AF617" s="35"/>
      <c r="AG617" s="35"/>
      <c r="AH617" s="35"/>
      <c r="AI617" s="35"/>
      <c r="AJ617" s="35"/>
      <c r="AK617" s="35"/>
      <c r="AL617" s="35"/>
      <c r="AM617" s="35"/>
      <c r="AN617" s="35"/>
      <c r="AO617" s="35"/>
      <c r="AP617" s="35"/>
      <c r="AQ617" s="35"/>
      <c r="AR617" s="35"/>
      <c r="AS617" s="35"/>
      <c r="AT617" s="35"/>
      <c r="AU617" s="35"/>
      <c r="AV617" s="35"/>
      <c r="AW617" s="35"/>
      <c r="AX617" s="35"/>
      <c r="AY617" s="35"/>
      <c r="AZ617" s="35"/>
      <c r="BA617" s="35"/>
      <c r="BB617" s="35"/>
      <c r="BC617" s="35"/>
    </row>
    <row r="618" spans="13:55" s="28" customFormat="1" ht="12.75">
      <c r="M618" s="81"/>
      <c r="N618" s="81"/>
      <c r="O618" s="81"/>
      <c r="P618" s="81"/>
      <c r="Q618" s="33"/>
      <c r="R618" s="34"/>
      <c r="S618" s="34"/>
      <c r="T618" s="34"/>
      <c r="U618" s="34"/>
      <c r="V618" s="34"/>
      <c r="W618" s="34"/>
      <c r="X618" s="34"/>
      <c r="Y618" s="34"/>
      <c r="Z618" s="34"/>
      <c r="AA618" s="34"/>
      <c r="AB618" s="34"/>
      <c r="AC618" s="34"/>
      <c r="AD618" s="34"/>
      <c r="AE618" s="34"/>
      <c r="AF618" s="35"/>
      <c r="AG618" s="35"/>
      <c r="AH618" s="35"/>
      <c r="AI618" s="35"/>
      <c r="AJ618" s="35"/>
      <c r="AK618" s="35"/>
      <c r="AL618" s="35"/>
      <c r="AM618" s="35"/>
      <c r="AN618" s="35"/>
      <c r="AO618" s="35"/>
      <c r="AP618" s="35"/>
      <c r="AQ618" s="35"/>
      <c r="AR618" s="35"/>
      <c r="AS618" s="35"/>
      <c r="AT618" s="35"/>
      <c r="AU618" s="35"/>
      <c r="AV618" s="35"/>
      <c r="AW618" s="35"/>
      <c r="AX618" s="35"/>
      <c r="AY618" s="35"/>
      <c r="AZ618" s="35"/>
      <c r="BA618" s="35"/>
      <c r="BB618" s="35"/>
      <c r="BC618" s="35"/>
    </row>
    <row r="619" spans="13:55" s="28" customFormat="1" ht="12.75">
      <c r="M619" s="81"/>
      <c r="N619" s="81"/>
      <c r="O619" s="81"/>
      <c r="P619" s="81"/>
      <c r="Q619" s="33"/>
      <c r="R619" s="34"/>
      <c r="S619" s="34"/>
      <c r="T619" s="34"/>
      <c r="U619" s="34"/>
      <c r="V619" s="34"/>
      <c r="W619" s="34"/>
      <c r="X619" s="34"/>
      <c r="Y619" s="34"/>
      <c r="Z619" s="34"/>
      <c r="AA619" s="34"/>
      <c r="AB619" s="34"/>
      <c r="AC619" s="34"/>
      <c r="AD619" s="34"/>
      <c r="AE619" s="34"/>
      <c r="AF619" s="35"/>
      <c r="AG619" s="35"/>
      <c r="AH619" s="35"/>
      <c r="AI619" s="35"/>
      <c r="AJ619" s="35"/>
      <c r="AK619" s="35"/>
      <c r="AL619" s="35"/>
      <c r="AM619" s="35"/>
      <c r="AN619" s="35"/>
      <c r="AO619" s="35"/>
      <c r="AP619" s="35"/>
      <c r="AQ619" s="35"/>
      <c r="AR619" s="35"/>
      <c r="AS619" s="35"/>
      <c r="AT619" s="35"/>
      <c r="AU619" s="35"/>
      <c r="AV619" s="35"/>
      <c r="AW619" s="35"/>
      <c r="AX619" s="35"/>
      <c r="AY619" s="35"/>
      <c r="AZ619" s="35"/>
      <c r="BA619" s="35"/>
      <c r="BB619" s="35"/>
      <c r="BC619" s="35"/>
    </row>
    <row r="620" spans="13:55" s="28" customFormat="1" ht="12.75">
      <c r="M620" s="81"/>
      <c r="N620" s="81"/>
      <c r="O620" s="81"/>
      <c r="P620" s="81"/>
      <c r="Q620" s="33"/>
      <c r="R620" s="34"/>
      <c r="S620" s="34"/>
      <c r="T620" s="34"/>
      <c r="U620" s="34"/>
      <c r="V620" s="34"/>
      <c r="W620" s="34"/>
      <c r="X620" s="34"/>
      <c r="Y620" s="34"/>
      <c r="Z620" s="34"/>
      <c r="AA620" s="34"/>
      <c r="AB620" s="34"/>
      <c r="AC620" s="34"/>
      <c r="AD620" s="34"/>
      <c r="AE620" s="34"/>
      <c r="AF620" s="35"/>
      <c r="AG620" s="35"/>
      <c r="AH620" s="35"/>
      <c r="AI620" s="35"/>
      <c r="AJ620" s="35"/>
      <c r="AK620" s="35"/>
      <c r="AL620" s="35"/>
      <c r="AM620" s="35"/>
      <c r="AN620" s="35"/>
      <c r="AO620" s="35"/>
      <c r="AP620" s="35"/>
      <c r="AQ620" s="35"/>
      <c r="AR620" s="35"/>
      <c r="AS620" s="35"/>
      <c r="AT620" s="35"/>
      <c r="AU620" s="35"/>
      <c r="AV620" s="35"/>
      <c r="AW620" s="35"/>
      <c r="AX620" s="35"/>
      <c r="AY620" s="35"/>
      <c r="AZ620" s="35"/>
      <c r="BA620" s="35"/>
      <c r="BB620" s="35"/>
      <c r="BC620" s="35"/>
    </row>
    <row r="621" spans="13:55" s="28" customFormat="1" ht="12.75">
      <c r="M621" s="81"/>
      <c r="N621" s="81"/>
      <c r="O621" s="81"/>
      <c r="P621" s="81"/>
      <c r="Q621" s="33"/>
      <c r="R621" s="34"/>
      <c r="S621" s="34"/>
      <c r="T621" s="34"/>
      <c r="U621" s="34"/>
      <c r="V621" s="34"/>
      <c r="W621" s="34"/>
      <c r="X621" s="34"/>
      <c r="Y621" s="34"/>
      <c r="Z621" s="34"/>
      <c r="AA621" s="34"/>
      <c r="AB621" s="34"/>
      <c r="AC621" s="34"/>
      <c r="AD621" s="34"/>
      <c r="AE621" s="34"/>
      <c r="AF621" s="35"/>
      <c r="AG621" s="35"/>
      <c r="AH621" s="35"/>
      <c r="AI621" s="35"/>
      <c r="AJ621" s="35"/>
      <c r="AK621" s="35"/>
      <c r="AL621" s="35"/>
      <c r="AM621" s="35"/>
      <c r="AN621" s="35"/>
      <c r="AO621" s="35"/>
      <c r="AP621" s="35"/>
      <c r="AQ621" s="35"/>
      <c r="AR621" s="35"/>
      <c r="AS621" s="35"/>
      <c r="AT621" s="35"/>
      <c r="AU621" s="35"/>
      <c r="AV621" s="35"/>
      <c r="AW621" s="35"/>
      <c r="AX621" s="35"/>
      <c r="AY621" s="35"/>
      <c r="AZ621" s="35"/>
      <c r="BA621" s="35"/>
      <c r="BB621" s="35"/>
      <c r="BC621" s="35"/>
    </row>
    <row r="622" spans="13:55" s="28" customFormat="1" ht="12.75">
      <c r="M622" s="81"/>
      <c r="N622" s="81"/>
      <c r="O622" s="81"/>
      <c r="P622" s="81"/>
      <c r="Q622" s="33"/>
      <c r="R622" s="34"/>
      <c r="S622" s="34"/>
      <c r="T622" s="34"/>
      <c r="U622" s="34"/>
      <c r="V622" s="34"/>
      <c r="W622" s="34"/>
      <c r="X622" s="34"/>
      <c r="Y622" s="34"/>
      <c r="Z622" s="34"/>
      <c r="AA622" s="34"/>
      <c r="AB622" s="34"/>
      <c r="AC622" s="34"/>
      <c r="AD622" s="34"/>
      <c r="AE622" s="34"/>
      <c r="AF622" s="35"/>
      <c r="AG622" s="35"/>
      <c r="AH622" s="35"/>
      <c r="AI622" s="35"/>
      <c r="AJ622" s="35"/>
      <c r="AK622" s="35"/>
      <c r="AL622" s="35"/>
      <c r="AM622" s="35"/>
      <c r="AN622" s="35"/>
      <c r="AO622" s="35"/>
      <c r="AP622" s="35"/>
      <c r="AQ622" s="35"/>
      <c r="AR622" s="35"/>
      <c r="AS622" s="35"/>
      <c r="AT622" s="35"/>
      <c r="AU622" s="35"/>
      <c r="AV622" s="35"/>
      <c r="AW622" s="35"/>
      <c r="AX622" s="35"/>
      <c r="AY622" s="35"/>
      <c r="AZ622" s="35"/>
      <c r="BA622" s="35"/>
      <c r="BB622" s="35"/>
      <c r="BC622" s="35"/>
    </row>
    <row r="623" spans="13:55" s="28" customFormat="1" ht="12.75">
      <c r="M623" s="81"/>
      <c r="N623" s="81"/>
      <c r="O623" s="81"/>
      <c r="P623" s="81"/>
      <c r="Q623" s="33"/>
      <c r="R623" s="34"/>
      <c r="S623" s="34"/>
      <c r="T623" s="34"/>
      <c r="U623" s="34"/>
      <c r="V623" s="34"/>
      <c r="W623" s="34"/>
      <c r="X623" s="34"/>
      <c r="Y623" s="34"/>
      <c r="Z623" s="34"/>
      <c r="AA623" s="34"/>
      <c r="AB623" s="34"/>
      <c r="AC623" s="34"/>
      <c r="AD623" s="34"/>
      <c r="AE623" s="34"/>
      <c r="AF623" s="35"/>
      <c r="AG623" s="35"/>
      <c r="AH623" s="35"/>
      <c r="AI623" s="35"/>
      <c r="AJ623" s="35"/>
      <c r="AK623" s="35"/>
      <c r="AL623" s="35"/>
      <c r="AM623" s="35"/>
      <c r="AN623" s="35"/>
      <c r="AO623" s="35"/>
      <c r="AP623" s="35"/>
      <c r="AQ623" s="35"/>
      <c r="AR623" s="35"/>
      <c r="AS623" s="35"/>
      <c r="AT623" s="35"/>
      <c r="AU623" s="35"/>
      <c r="AV623" s="35"/>
      <c r="AW623" s="35"/>
      <c r="AX623" s="35"/>
      <c r="AY623" s="35"/>
      <c r="AZ623" s="35"/>
      <c r="BA623" s="35"/>
      <c r="BB623" s="35"/>
      <c r="BC623" s="35"/>
    </row>
    <row r="624" spans="13:55" s="28" customFormat="1" ht="12.75">
      <c r="M624" s="81"/>
      <c r="N624" s="81"/>
      <c r="O624" s="81"/>
      <c r="P624" s="81"/>
      <c r="Q624" s="33"/>
      <c r="R624" s="34"/>
      <c r="S624" s="34"/>
      <c r="T624" s="34"/>
      <c r="U624" s="34"/>
      <c r="V624" s="34"/>
      <c r="W624" s="34"/>
      <c r="X624" s="34"/>
      <c r="Y624" s="34"/>
      <c r="Z624" s="34"/>
      <c r="AA624" s="34"/>
      <c r="AB624" s="34"/>
      <c r="AC624" s="34"/>
      <c r="AD624" s="34"/>
      <c r="AE624" s="34"/>
      <c r="AF624" s="35"/>
      <c r="AG624" s="35"/>
      <c r="AH624" s="35"/>
      <c r="AI624" s="35"/>
      <c r="AJ624" s="35"/>
      <c r="AK624" s="35"/>
      <c r="AL624" s="35"/>
      <c r="AM624" s="35"/>
      <c r="AN624" s="35"/>
      <c r="AO624" s="35"/>
      <c r="AP624" s="35"/>
      <c r="AQ624" s="35"/>
      <c r="AR624" s="35"/>
      <c r="AS624" s="35"/>
      <c r="AT624" s="35"/>
      <c r="AU624" s="35"/>
      <c r="AV624" s="35"/>
      <c r="AW624" s="35"/>
      <c r="AX624" s="35"/>
      <c r="AY624" s="35"/>
      <c r="AZ624" s="35"/>
      <c r="BA624" s="35"/>
      <c r="BB624" s="35"/>
      <c r="BC624" s="35"/>
    </row>
    <row r="625" spans="13:55" s="28" customFormat="1" ht="12.75">
      <c r="M625" s="81"/>
      <c r="N625" s="81"/>
      <c r="O625" s="81"/>
      <c r="P625" s="81"/>
      <c r="Q625" s="33"/>
      <c r="R625" s="34"/>
      <c r="S625" s="34"/>
      <c r="T625" s="34"/>
      <c r="U625" s="34"/>
      <c r="V625" s="34"/>
      <c r="W625" s="34"/>
      <c r="X625" s="34"/>
      <c r="Y625" s="34"/>
      <c r="Z625" s="34"/>
      <c r="AA625" s="34"/>
      <c r="AB625" s="34"/>
      <c r="AC625" s="34"/>
      <c r="AD625" s="34"/>
      <c r="AE625" s="34"/>
      <c r="AF625" s="35"/>
      <c r="AG625" s="35"/>
      <c r="AH625" s="35"/>
      <c r="AI625" s="35"/>
      <c r="AJ625" s="35"/>
      <c r="AK625" s="35"/>
      <c r="AL625" s="35"/>
      <c r="AM625" s="35"/>
      <c r="AN625" s="35"/>
      <c r="AO625" s="35"/>
      <c r="AP625" s="35"/>
      <c r="AQ625" s="35"/>
      <c r="AR625" s="35"/>
      <c r="AS625" s="35"/>
      <c r="AT625" s="35"/>
      <c r="AU625" s="35"/>
      <c r="AV625" s="35"/>
      <c r="AW625" s="35"/>
      <c r="AX625" s="35"/>
      <c r="AY625" s="35"/>
      <c r="AZ625" s="35"/>
      <c r="BA625" s="35"/>
      <c r="BB625" s="35"/>
      <c r="BC625" s="35"/>
    </row>
    <row r="626" spans="13:55" s="28" customFormat="1" ht="12.75">
      <c r="M626" s="81"/>
      <c r="N626" s="81"/>
      <c r="O626" s="81"/>
      <c r="P626" s="81"/>
      <c r="Q626" s="33"/>
      <c r="R626" s="34"/>
      <c r="S626" s="34"/>
      <c r="T626" s="34"/>
      <c r="U626" s="34"/>
      <c r="V626" s="34"/>
      <c r="W626" s="34"/>
      <c r="X626" s="34"/>
      <c r="Y626" s="34"/>
      <c r="Z626" s="34"/>
      <c r="AA626" s="34"/>
      <c r="AB626" s="34"/>
      <c r="AC626" s="34"/>
      <c r="AD626" s="34"/>
      <c r="AE626" s="34"/>
      <c r="AF626" s="35"/>
      <c r="AG626" s="35"/>
      <c r="AH626" s="35"/>
      <c r="AI626" s="35"/>
      <c r="AJ626" s="35"/>
      <c r="AK626" s="35"/>
      <c r="AL626" s="35"/>
      <c r="AM626" s="35"/>
      <c r="AN626" s="35"/>
      <c r="AO626" s="35"/>
      <c r="AP626" s="35"/>
      <c r="AQ626" s="35"/>
      <c r="AR626" s="35"/>
      <c r="AS626" s="35"/>
      <c r="AT626" s="35"/>
      <c r="AU626" s="35"/>
      <c r="AV626" s="35"/>
      <c r="AW626" s="35"/>
      <c r="AX626" s="35"/>
      <c r="AY626" s="35"/>
      <c r="AZ626" s="35"/>
      <c r="BA626" s="35"/>
      <c r="BB626" s="35"/>
      <c r="BC626" s="35"/>
    </row>
    <row r="627" spans="13:55" s="28" customFormat="1" ht="12.75">
      <c r="M627" s="81"/>
      <c r="N627" s="81"/>
      <c r="O627" s="81"/>
      <c r="P627" s="81"/>
      <c r="Q627" s="33"/>
      <c r="R627" s="34"/>
      <c r="S627" s="34"/>
      <c r="T627" s="34"/>
      <c r="U627" s="34"/>
      <c r="V627" s="34"/>
      <c r="W627" s="34"/>
      <c r="X627" s="34"/>
      <c r="Y627" s="34"/>
      <c r="Z627" s="34"/>
      <c r="AA627" s="34"/>
      <c r="AB627" s="34"/>
      <c r="AC627" s="34"/>
      <c r="AD627" s="34"/>
      <c r="AE627" s="34"/>
      <c r="AF627" s="35"/>
      <c r="AG627" s="35"/>
      <c r="AH627" s="35"/>
      <c r="AI627" s="35"/>
      <c r="AJ627" s="35"/>
      <c r="AK627" s="35"/>
      <c r="AL627" s="35"/>
      <c r="AM627" s="35"/>
      <c r="AN627" s="35"/>
      <c r="AO627" s="35"/>
      <c r="AP627" s="35"/>
      <c r="AQ627" s="35"/>
      <c r="AR627" s="35"/>
      <c r="AS627" s="35"/>
      <c r="AT627" s="35"/>
      <c r="AU627" s="35"/>
      <c r="AV627" s="35"/>
      <c r="AW627" s="35"/>
      <c r="AX627" s="35"/>
      <c r="AY627" s="35"/>
      <c r="AZ627" s="35"/>
      <c r="BA627" s="35"/>
      <c r="BB627" s="35"/>
      <c r="BC627" s="35"/>
    </row>
    <row r="628" spans="13:55" s="28" customFormat="1" ht="12.75">
      <c r="M628" s="81"/>
      <c r="N628" s="81"/>
      <c r="O628" s="81"/>
      <c r="P628" s="81"/>
      <c r="Q628" s="33"/>
      <c r="R628" s="34"/>
      <c r="S628" s="34"/>
      <c r="T628" s="34"/>
      <c r="U628" s="34"/>
      <c r="V628" s="34"/>
      <c r="W628" s="34"/>
      <c r="X628" s="34"/>
      <c r="Y628" s="34"/>
      <c r="Z628" s="34"/>
      <c r="AA628" s="34"/>
      <c r="AB628" s="34"/>
      <c r="AC628" s="34"/>
      <c r="AD628" s="34"/>
      <c r="AE628" s="34"/>
      <c r="AF628" s="35"/>
      <c r="AG628" s="35"/>
      <c r="AH628" s="35"/>
      <c r="AI628" s="35"/>
      <c r="AJ628" s="35"/>
      <c r="AK628" s="35"/>
      <c r="AL628" s="35"/>
      <c r="AM628" s="35"/>
      <c r="AN628" s="35"/>
      <c r="AO628" s="35"/>
      <c r="AP628" s="35"/>
      <c r="AQ628" s="35"/>
      <c r="AR628" s="35"/>
      <c r="AS628" s="35"/>
      <c r="AT628" s="35"/>
      <c r="AU628" s="35"/>
      <c r="AV628" s="35"/>
      <c r="AW628" s="35"/>
      <c r="AX628" s="35"/>
      <c r="AY628" s="35"/>
      <c r="AZ628" s="35"/>
      <c r="BA628" s="35"/>
      <c r="BB628" s="35"/>
      <c r="BC628" s="35"/>
    </row>
    <row r="629" spans="13:55" s="28" customFormat="1" ht="12.75">
      <c r="M629" s="81"/>
      <c r="N629" s="81"/>
      <c r="O629" s="81"/>
      <c r="P629" s="81"/>
      <c r="Q629" s="33"/>
      <c r="R629" s="34"/>
      <c r="S629" s="34"/>
      <c r="T629" s="34"/>
      <c r="U629" s="34"/>
      <c r="V629" s="34"/>
      <c r="W629" s="34"/>
      <c r="X629" s="34"/>
      <c r="Y629" s="34"/>
      <c r="Z629" s="34"/>
      <c r="AA629" s="34"/>
      <c r="AB629" s="34"/>
      <c r="AC629" s="34"/>
      <c r="AD629" s="34"/>
      <c r="AE629" s="34"/>
      <c r="AF629" s="35"/>
      <c r="AG629" s="35"/>
      <c r="AH629" s="35"/>
      <c r="AI629" s="35"/>
      <c r="AJ629" s="35"/>
      <c r="AK629" s="35"/>
      <c r="AL629" s="35"/>
      <c r="AM629" s="35"/>
      <c r="AN629" s="35"/>
      <c r="AO629" s="35"/>
      <c r="AP629" s="35"/>
      <c r="AQ629" s="35"/>
      <c r="AR629" s="35"/>
      <c r="AS629" s="35"/>
      <c r="AT629" s="35"/>
      <c r="AU629" s="35"/>
      <c r="AV629" s="35"/>
      <c r="AW629" s="35"/>
      <c r="AX629" s="35"/>
      <c r="AY629" s="35"/>
      <c r="AZ629" s="35"/>
      <c r="BA629" s="35"/>
      <c r="BB629" s="35"/>
      <c r="BC629" s="35"/>
    </row>
    <row r="630" spans="13:55" s="28" customFormat="1" ht="12.75">
      <c r="M630" s="81"/>
      <c r="N630" s="81"/>
      <c r="O630" s="81"/>
      <c r="P630" s="81"/>
      <c r="Q630" s="33"/>
      <c r="R630" s="34"/>
      <c r="S630" s="34"/>
      <c r="T630" s="34"/>
      <c r="U630" s="34"/>
      <c r="V630" s="34"/>
      <c r="W630" s="34"/>
      <c r="X630" s="34"/>
      <c r="Y630" s="34"/>
      <c r="Z630" s="34"/>
      <c r="AA630" s="34"/>
      <c r="AB630" s="34"/>
      <c r="AC630" s="34"/>
      <c r="AD630" s="34"/>
      <c r="AE630" s="34"/>
      <c r="AF630" s="35"/>
      <c r="AG630" s="35"/>
      <c r="AH630" s="35"/>
      <c r="AI630" s="35"/>
      <c r="AJ630" s="35"/>
      <c r="AK630" s="35"/>
      <c r="AL630" s="35"/>
      <c r="AM630" s="35"/>
      <c r="AN630" s="35"/>
      <c r="AO630" s="35"/>
      <c r="AP630" s="35"/>
      <c r="AQ630" s="35"/>
      <c r="AR630" s="35"/>
      <c r="AS630" s="35"/>
      <c r="AT630" s="35"/>
      <c r="AU630" s="35"/>
      <c r="AV630" s="35"/>
      <c r="AW630" s="35"/>
      <c r="AX630" s="35"/>
      <c r="AY630" s="35"/>
      <c r="AZ630" s="35"/>
      <c r="BA630" s="35"/>
      <c r="BB630" s="35"/>
      <c r="BC630" s="35"/>
    </row>
    <row r="631" spans="13:55" s="28" customFormat="1" ht="12.75">
      <c r="M631" s="81"/>
      <c r="N631" s="81"/>
      <c r="O631" s="81"/>
      <c r="P631" s="81"/>
      <c r="Q631" s="33"/>
      <c r="R631" s="34"/>
      <c r="S631" s="34"/>
      <c r="T631" s="34"/>
      <c r="U631" s="34"/>
      <c r="V631" s="34"/>
      <c r="W631" s="34"/>
      <c r="X631" s="34"/>
      <c r="Y631" s="34"/>
      <c r="Z631" s="34"/>
      <c r="AA631" s="34"/>
      <c r="AB631" s="34"/>
      <c r="AC631" s="34"/>
      <c r="AD631" s="34"/>
      <c r="AE631" s="34"/>
      <c r="AF631" s="35"/>
      <c r="AG631" s="35"/>
      <c r="AH631" s="35"/>
      <c r="AI631" s="35"/>
      <c r="AJ631" s="35"/>
      <c r="AK631" s="35"/>
      <c r="AL631" s="35"/>
      <c r="AM631" s="35"/>
      <c r="AN631" s="35"/>
      <c r="AO631" s="35"/>
      <c r="AP631" s="35"/>
      <c r="AQ631" s="35"/>
      <c r="AR631" s="35"/>
      <c r="AS631" s="35"/>
      <c r="AT631" s="35"/>
      <c r="AU631" s="35"/>
      <c r="AV631" s="35"/>
      <c r="AW631" s="35"/>
      <c r="AX631" s="35"/>
      <c r="AY631" s="35"/>
      <c r="AZ631" s="35"/>
      <c r="BA631" s="35"/>
      <c r="BB631" s="35"/>
      <c r="BC631" s="35"/>
    </row>
    <row r="632" spans="13:55" s="28" customFormat="1" ht="12.75">
      <c r="M632" s="81"/>
      <c r="N632" s="81"/>
      <c r="O632" s="81"/>
      <c r="P632" s="81"/>
      <c r="Q632" s="33"/>
      <c r="R632" s="34"/>
      <c r="S632" s="34"/>
      <c r="T632" s="34"/>
      <c r="U632" s="34"/>
      <c r="V632" s="34"/>
      <c r="W632" s="34"/>
      <c r="X632" s="34"/>
      <c r="Y632" s="34"/>
      <c r="Z632" s="34"/>
      <c r="AA632" s="34"/>
      <c r="AB632" s="34"/>
      <c r="AC632" s="34"/>
      <c r="AD632" s="34"/>
      <c r="AE632" s="34"/>
      <c r="AF632" s="35"/>
      <c r="AG632" s="35"/>
      <c r="AH632" s="35"/>
      <c r="AI632" s="35"/>
      <c r="AJ632" s="35"/>
      <c r="AK632" s="35"/>
      <c r="AL632" s="35"/>
      <c r="AM632" s="35"/>
      <c r="AN632" s="35"/>
      <c r="AO632" s="35"/>
      <c r="AP632" s="35"/>
      <c r="AQ632" s="35"/>
      <c r="AR632" s="35"/>
      <c r="AS632" s="35"/>
      <c r="AT632" s="35"/>
      <c r="AU632" s="35"/>
      <c r="AV632" s="35"/>
      <c r="AW632" s="35"/>
      <c r="AX632" s="35"/>
      <c r="AY632" s="35"/>
      <c r="AZ632" s="35"/>
      <c r="BA632" s="35"/>
      <c r="BB632" s="35"/>
      <c r="BC632" s="35"/>
    </row>
    <row r="633" spans="13:55" s="28" customFormat="1" ht="12.75">
      <c r="M633" s="81"/>
      <c r="N633" s="81"/>
      <c r="O633" s="81"/>
      <c r="P633" s="81"/>
      <c r="Q633" s="33"/>
      <c r="R633" s="34"/>
      <c r="S633" s="34"/>
      <c r="T633" s="34"/>
      <c r="U633" s="34"/>
      <c r="V633" s="34"/>
      <c r="W633" s="34"/>
      <c r="X633" s="34"/>
      <c r="Y633" s="34"/>
      <c r="Z633" s="34"/>
      <c r="AA633" s="34"/>
      <c r="AB633" s="34"/>
      <c r="AC633" s="34"/>
      <c r="AD633" s="34"/>
      <c r="AE633" s="34"/>
      <c r="AF633" s="35"/>
      <c r="AG633" s="35"/>
      <c r="AH633" s="35"/>
      <c r="AI633" s="35"/>
      <c r="AJ633" s="35"/>
      <c r="AK633" s="35"/>
      <c r="AL633" s="35"/>
      <c r="AM633" s="35"/>
      <c r="AN633" s="35"/>
      <c r="AO633" s="35"/>
      <c r="AP633" s="35"/>
      <c r="AQ633" s="35"/>
      <c r="AR633" s="35"/>
      <c r="AS633" s="35"/>
      <c r="AT633" s="35"/>
      <c r="AU633" s="35"/>
      <c r="AV633" s="35"/>
      <c r="AW633" s="35"/>
      <c r="AX633" s="35"/>
      <c r="AY633" s="35"/>
      <c r="AZ633" s="35"/>
      <c r="BA633" s="35"/>
      <c r="BB633" s="35"/>
      <c r="BC633" s="35"/>
    </row>
    <row r="634" spans="13:55" s="28" customFormat="1" ht="12.75">
      <c r="M634" s="81"/>
      <c r="N634" s="81"/>
      <c r="O634" s="81"/>
      <c r="P634" s="81"/>
      <c r="Q634" s="33"/>
      <c r="R634" s="34"/>
      <c r="S634" s="34"/>
      <c r="T634" s="34"/>
      <c r="U634" s="34"/>
      <c r="V634" s="34"/>
      <c r="W634" s="34"/>
      <c r="X634" s="34"/>
      <c r="Y634" s="34"/>
      <c r="Z634" s="34"/>
      <c r="AA634" s="34"/>
      <c r="AB634" s="34"/>
      <c r="AC634" s="34"/>
      <c r="AD634" s="34"/>
      <c r="AE634" s="34"/>
      <c r="AF634" s="35"/>
      <c r="AG634" s="35"/>
      <c r="AH634" s="35"/>
      <c r="AI634" s="35"/>
      <c r="AJ634" s="35"/>
      <c r="AK634" s="35"/>
      <c r="AL634" s="35"/>
      <c r="AM634" s="35"/>
      <c r="AN634" s="35"/>
      <c r="AO634" s="35"/>
      <c r="AP634" s="35"/>
      <c r="AQ634" s="35"/>
      <c r="AR634" s="35"/>
      <c r="AS634" s="35"/>
      <c r="AT634" s="35"/>
      <c r="AU634" s="35"/>
      <c r="AV634" s="35"/>
      <c r="AW634" s="35"/>
      <c r="AX634" s="35"/>
      <c r="AY634" s="35"/>
      <c r="AZ634" s="35"/>
      <c r="BA634" s="35"/>
      <c r="BB634" s="35"/>
      <c r="BC634" s="35"/>
    </row>
    <row r="635" spans="13:55" s="28" customFormat="1" ht="12.75">
      <c r="M635" s="81"/>
      <c r="N635" s="81"/>
      <c r="O635" s="81"/>
      <c r="P635" s="81"/>
      <c r="Q635" s="33"/>
      <c r="R635" s="34"/>
      <c r="S635" s="34"/>
      <c r="T635" s="34"/>
      <c r="U635" s="34"/>
      <c r="V635" s="34"/>
      <c r="W635" s="34"/>
      <c r="X635" s="34"/>
      <c r="Y635" s="34"/>
      <c r="Z635" s="34"/>
      <c r="AA635" s="34"/>
      <c r="AB635" s="34"/>
      <c r="AC635" s="34"/>
      <c r="AD635" s="34"/>
      <c r="AE635" s="34"/>
      <c r="AF635" s="35"/>
      <c r="AG635" s="35"/>
      <c r="AH635" s="35"/>
      <c r="AI635" s="35"/>
      <c r="AJ635" s="35"/>
      <c r="AK635" s="35"/>
      <c r="AL635" s="35"/>
      <c r="AM635" s="35"/>
      <c r="AN635" s="35"/>
      <c r="AO635" s="35"/>
      <c r="AP635" s="35"/>
      <c r="AQ635" s="35"/>
      <c r="AR635" s="35"/>
      <c r="AS635" s="35"/>
      <c r="AT635" s="35"/>
      <c r="AU635" s="35"/>
      <c r="AV635" s="35"/>
      <c r="AW635" s="35"/>
      <c r="AX635" s="35"/>
      <c r="AY635" s="35"/>
      <c r="AZ635" s="35"/>
      <c r="BA635" s="35"/>
      <c r="BB635" s="35"/>
      <c r="BC635" s="35"/>
    </row>
    <row r="636" spans="13:55" s="28" customFormat="1" ht="12.75">
      <c r="M636" s="81"/>
      <c r="N636" s="81"/>
      <c r="O636" s="81"/>
      <c r="P636" s="81"/>
      <c r="Q636" s="33"/>
      <c r="R636" s="34"/>
      <c r="S636" s="34"/>
      <c r="T636" s="34"/>
      <c r="U636" s="34"/>
      <c r="V636" s="34"/>
      <c r="W636" s="34"/>
      <c r="X636" s="34"/>
      <c r="Y636" s="34"/>
      <c r="Z636" s="34"/>
      <c r="AA636" s="34"/>
      <c r="AB636" s="34"/>
      <c r="AC636" s="34"/>
      <c r="AD636" s="34"/>
      <c r="AE636" s="34"/>
      <c r="AF636" s="35"/>
      <c r="AG636" s="35"/>
      <c r="AH636" s="35"/>
      <c r="AI636" s="35"/>
      <c r="AJ636" s="35"/>
      <c r="AK636" s="35"/>
      <c r="AL636" s="35"/>
      <c r="AM636" s="35"/>
      <c r="AN636" s="35"/>
      <c r="AO636" s="35"/>
      <c r="AP636" s="35"/>
      <c r="AQ636" s="35"/>
      <c r="AR636" s="35"/>
      <c r="AS636" s="35"/>
      <c r="AT636" s="35"/>
      <c r="AU636" s="35"/>
      <c r="AV636" s="35"/>
      <c r="AW636" s="35"/>
      <c r="AX636" s="35"/>
      <c r="AY636" s="35"/>
      <c r="AZ636" s="35"/>
      <c r="BA636" s="35"/>
      <c r="BB636" s="35"/>
      <c r="BC636" s="35"/>
    </row>
    <row r="637" spans="13:55" s="28" customFormat="1" ht="12.75">
      <c r="M637" s="81"/>
      <c r="N637" s="81"/>
      <c r="O637" s="81"/>
      <c r="P637" s="81"/>
      <c r="Q637" s="33"/>
      <c r="R637" s="34"/>
      <c r="S637" s="34"/>
      <c r="T637" s="34"/>
      <c r="U637" s="34"/>
      <c r="V637" s="34"/>
      <c r="W637" s="34"/>
      <c r="X637" s="34"/>
      <c r="Y637" s="34"/>
      <c r="Z637" s="34"/>
      <c r="AA637" s="34"/>
      <c r="AB637" s="34"/>
      <c r="AC637" s="34"/>
      <c r="AD637" s="34"/>
      <c r="AE637" s="34"/>
      <c r="AF637" s="35"/>
      <c r="AG637" s="35"/>
      <c r="AH637" s="35"/>
      <c r="AI637" s="35"/>
      <c r="AJ637" s="35"/>
      <c r="AK637" s="35"/>
      <c r="AL637" s="35"/>
      <c r="AM637" s="35"/>
      <c r="AN637" s="35"/>
      <c r="AO637" s="35"/>
      <c r="AP637" s="35"/>
      <c r="AQ637" s="35"/>
      <c r="AR637" s="35"/>
      <c r="AS637" s="35"/>
      <c r="AT637" s="35"/>
      <c r="AU637" s="35"/>
      <c r="AV637" s="35"/>
      <c r="AW637" s="35"/>
      <c r="AX637" s="35"/>
      <c r="AY637" s="35"/>
      <c r="AZ637" s="35"/>
      <c r="BA637" s="35"/>
      <c r="BB637" s="35"/>
      <c r="BC637" s="35"/>
    </row>
    <row r="638" spans="13:55" s="28" customFormat="1" ht="12.75">
      <c r="M638" s="81"/>
      <c r="N638" s="81"/>
      <c r="O638" s="81"/>
      <c r="P638" s="81"/>
      <c r="Q638" s="33"/>
      <c r="R638" s="34"/>
      <c r="S638" s="34"/>
      <c r="T638" s="34"/>
      <c r="U638" s="34"/>
      <c r="V638" s="34"/>
      <c r="W638" s="34"/>
      <c r="X638" s="34"/>
      <c r="Y638" s="34"/>
      <c r="Z638" s="34"/>
      <c r="AA638" s="34"/>
      <c r="AB638" s="34"/>
      <c r="AC638" s="34"/>
      <c r="AD638" s="34"/>
      <c r="AE638" s="34"/>
      <c r="AF638" s="35"/>
      <c r="AG638" s="35"/>
      <c r="AH638" s="35"/>
      <c r="AI638" s="35"/>
      <c r="AJ638" s="35"/>
      <c r="AK638" s="35"/>
      <c r="AL638" s="35"/>
      <c r="AM638" s="35"/>
      <c r="AN638" s="35"/>
      <c r="AO638" s="35"/>
      <c r="AP638" s="35"/>
      <c r="AQ638" s="35"/>
      <c r="AR638" s="35"/>
      <c r="AS638" s="35"/>
      <c r="AT638" s="35"/>
      <c r="AU638" s="35"/>
      <c r="AV638" s="35"/>
      <c r="AW638" s="35"/>
      <c r="AX638" s="35"/>
      <c r="AY638" s="35"/>
      <c r="AZ638" s="35"/>
      <c r="BA638" s="35"/>
      <c r="BB638" s="35"/>
      <c r="BC638" s="35"/>
    </row>
    <row r="639" spans="13:55" s="28" customFormat="1" ht="12.75">
      <c r="M639" s="81"/>
      <c r="N639" s="81"/>
      <c r="O639" s="81"/>
      <c r="P639" s="81"/>
      <c r="Q639" s="33"/>
      <c r="R639" s="34"/>
      <c r="S639" s="34"/>
      <c r="T639" s="34"/>
      <c r="U639" s="34"/>
      <c r="V639" s="34"/>
      <c r="W639" s="34"/>
      <c r="X639" s="34"/>
      <c r="Y639" s="34"/>
      <c r="Z639" s="34"/>
      <c r="AA639" s="34"/>
      <c r="AB639" s="34"/>
      <c r="AC639" s="34"/>
      <c r="AD639" s="34"/>
      <c r="AE639" s="34"/>
      <c r="AF639" s="35"/>
      <c r="AG639" s="35"/>
      <c r="AH639" s="35"/>
      <c r="AI639" s="35"/>
      <c r="AJ639" s="35"/>
      <c r="AK639" s="35"/>
      <c r="AL639" s="35"/>
      <c r="AM639" s="35"/>
      <c r="AN639" s="35"/>
      <c r="AO639" s="35"/>
      <c r="AP639" s="35"/>
      <c r="AQ639" s="35"/>
      <c r="AR639" s="35"/>
      <c r="AS639" s="35"/>
      <c r="AT639" s="35"/>
      <c r="AU639" s="35"/>
      <c r="AV639" s="35"/>
      <c r="AW639" s="35"/>
      <c r="AX639" s="35"/>
      <c r="AY639" s="35"/>
      <c r="AZ639" s="35"/>
      <c r="BA639" s="35"/>
      <c r="BB639" s="35"/>
      <c r="BC639" s="35"/>
    </row>
    <row r="640" spans="13:55" s="28" customFormat="1" ht="12.75">
      <c r="M640" s="81"/>
      <c r="N640" s="81"/>
      <c r="O640" s="81"/>
      <c r="P640" s="81"/>
      <c r="Q640" s="33"/>
      <c r="R640" s="34"/>
      <c r="S640" s="34"/>
      <c r="T640" s="34"/>
      <c r="U640" s="34"/>
      <c r="V640" s="34"/>
      <c r="W640" s="34"/>
      <c r="X640" s="34"/>
      <c r="Y640" s="34"/>
      <c r="Z640" s="34"/>
      <c r="AA640" s="34"/>
      <c r="AB640" s="34"/>
      <c r="AC640" s="34"/>
      <c r="AD640" s="34"/>
      <c r="AE640" s="34"/>
      <c r="AF640" s="35"/>
      <c r="AG640" s="35"/>
      <c r="AH640" s="35"/>
      <c r="AI640" s="35"/>
      <c r="AJ640" s="35"/>
      <c r="AK640" s="35"/>
      <c r="AL640" s="35"/>
      <c r="AM640" s="35"/>
      <c r="AN640" s="35"/>
      <c r="AO640" s="35"/>
      <c r="AP640" s="35"/>
      <c r="AQ640" s="35"/>
      <c r="AR640" s="35"/>
      <c r="AS640" s="35"/>
      <c r="AT640" s="35"/>
      <c r="AU640" s="35"/>
      <c r="AV640" s="35"/>
      <c r="AW640" s="35"/>
      <c r="AX640" s="35"/>
      <c r="AY640" s="35"/>
      <c r="AZ640" s="35"/>
      <c r="BA640" s="35"/>
      <c r="BB640" s="35"/>
      <c r="BC640" s="35"/>
    </row>
    <row r="641" spans="13:55" s="28" customFormat="1" ht="12.75">
      <c r="M641" s="81"/>
      <c r="N641" s="81"/>
      <c r="O641" s="81"/>
      <c r="P641" s="81"/>
      <c r="Q641" s="33"/>
      <c r="R641" s="34"/>
      <c r="S641" s="34"/>
      <c r="T641" s="34"/>
      <c r="U641" s="34"/>
      <c r="V641" s="34"/>
      <c r="W641" s="34"/>
      <c r="X641" s="34"/>
      <c r="Y641" s="34"/>
      <c r="Z641" s="34"/>
      <c r="AA641" s="34"/>
      <c r="AB641" s="34"/>
      <c r="AC641" s="34"/>
      <c r="AD641" s="34"/>
      <c r="AE641" s="34"/>
      <c r="AF641" s="35"/>
      <c r="AG641" s="35"/>
      <c r="AH641" s="35"/>
      <c r="AI641" s="35"/>
      <c r="AJ641" s="35"/>
      <c r="AK641" s="35"/>
      <c r="AL641" s="35"/>
      <c r="AM641" s="35"/>
      <c r="AN641" s="35"/>
      <c r="AO641" s="35"/>
      <c r="AP641" s="35"/>
      <c r="AQ641" s="35"/>
      <c r="AR641" s="35"/>
      <c r="AS641" s="35"/>
      <c r="AT641" s="35"/>
      <c r="AU641" s="35"/>
      <c r="AV641" s="35"/>
      <c r="AW641" s="35"/>
      <c r="AX641" s="35"/>
      <c r="AY641" s="35"/>
      <c r="AZ641" s="35"/>
      <c r="BA641" s="35"/>
      <c r="BB641" s="35"/>
      <c r="BC641" s="35"/>
    </row>
    <row r="642" spans="13:55" s="28" customFormat="1" ht="12.75">
      <c r="M642" s="81"/>
      <c r="N642" s="81"/>
      <c r="O642" s="81"/>
      <c r="P642" s="81"/>
      <c r="Q642" s="33"/>
      <c r="R642" s="34"/>
      <c r="S642" s="34"/>
      <c r="T642" s="34"/>
      <c r="U642" s="34"/>
      <c r="V642" s="34"/>
      <c r="W642" s="34"/>
      <c r="X642" s="34"/>
      <c r="Y642" s="34"/>
      <c r="Z642" s="34"/>
      <c r="AA642" s="34"/>
      <c r="AB642" s="34"/>
      <c r="AC642" s="34"/>
      <c r="AD642" s="34"/>
      <c r="AE642" s="34"/>
      <c r="AF642" s="35"/>
      <c r="AG642" s="35"/>
      <c r="AH642" s="35"/>
      <c r="AI642" s="35"/>
      <c r="AJ642" s="35"/>
      <c r="AK642" s="35"/>
      <c r="AL642" s="35"/>
      <c r="AM642" s="35"/>
      <c r="AN642" s="35"/>
      <c r="AO642" s="35"/>
      <c r="AP642" s="35"/>
      <c r="AQ642" s="35"/>
      <c r="AR642" s="35"/>
      <c r="AS642" s="35"/>
      <c r="AT642" s="35"/>
      <c r="AU642" s="35"/>
      <c r="AV642" s="35"/>
      <c r="AW642" s="35"/>
      <c r="AX642" s="35"/>
      <c r="AY642" s="35"/>
      <c r="AZ642" s="35"/>
      <c r="BA642" s="35"/>
      <c r="BB642" s="35"/>
      <c r="BC642" s="35"/>
    </row>
    <row r="643" spans="13:55" s="28" customFormat="1" ht="12.75">
      <c r="M643" s="81"/>
      <c r="N643" s="81"/>
      <c r="O643" s="81"/>
      <c r="P643" s="81"/>
      <c r="Q643" s="33"/>
      <c r="R643" s="34"/>
      <c r="S643" s="34"/>
      <c r="T643" s="34"/>
      <c r="U643" s="34"/>
      <c r="V643" s="34"/>
      <c r="W643" s="34"/>
      <c r="X643" s="34"/>
      <c r="Y643" s="34"/>
      <c r="Z643" s="34"/>
      <c r="AA643" s="34"/>
      <c r="AB643" s="34"/>
      <c r="AC643" s="34"/>
      <c r="AD643" s="34"/>
      <c r="AE643" s="34"/>
      <c r="AF643" s="35"/>
      <c r="AG643" s="35"/>
      <c r="AH643" s="35"/>
      <c r="AI643" s="35"/>
      <c r="AJ643" s="35"/>
      <c r="AK643" s="35"/>
      <c r="AL643" s="35"/>
      <c r="AM643" s="35"/>
      <c r="AN643" s="35"/>
      <c r="AO643" s="35"/>
      <c r="AP643" s="35"/>
      <c r="AQ643" s="35"/>
      <c r="AR643" s="35"/>
      <c r="AS643" s="35"/>
      <c r="AT643" s="35"/>
      <c r="AU643" s="35"/>
      <c r="AV643" s="35"/>
      <c r="AW643" s="35"/>
      <c r="AX643" s="35"/>
      <c r="AY643" s="35"/>
      <c r="AZ643" s="35"/>
      <c r="BA643" s="35"/>
      <c r="BB643" s="35"/>
      <c r="BC643" s="35"/>
    </row>
    <row r="644" spans="13:55" s="28" customFormat="1" ht="12.75">
      <c r="M644" s="81"/>
      <c r="N644" s="81"/>
      <c r="O644" s="81"/>
      <c r="P644" s="81"/>
      <c r="Q644" s="33"/>
      <c r="R644" s="34"/>
      <c r="S644" s="34"/>
      <c r="T644" s="34"/>
      <c r="U644" s="34"/>
      <c r="V644" s="34"/>
      <c r="W644" s="34"/>
      <c r="X644" s="34"/>
      <c r="Y644" s="34"/>
      <c r="Z644" s="34"/>
      <c r="AA644" s="34"/>
      <c r="AB644" s="34"/>
      <c r="AC644" s="34"/>
      <c r="AD644" s="34"/>
      <c r="AE644" s="34"/>
      <c r="AF644" s="35"/>
      <c r="AG644" s="35"/>
      <c r="AH644" s="35"/>
      <c r="AI644" s="35"/>
      <c r="AJ644" s="35"/>
      <c r="AK644" s="35"/>
      <c r="AL644" s="35"/>
      <c r="AM644" s="35"/>
      <c r="AN644" s="35"/>
      <c r="AO644" s="35"/>
      <c r="AP644" s="35"/>
      <c r="AQ644" s="35"/>
      <c r="AR644" s="35"/>
      <c r="AS644" s="35"/>
      <c r="AT644" s="35"/>
      <c r="AU644" s="35"/>
      <c r="AV644" s="35"/>
      <c r="AW644" s="35"/>
      <c r="AX644" s="35"/>
      <c r="AY644" s="35"/>
      <c r="AZ644" s="35"/>
      <c r="BA644" s="35"/>
      <c r="BB644" s="35"/>
      <c r="BC644" s="35"/>
    </row>
    <row r="645" spans="13:55" s="28" customFormat="1" ht="12.75">
      <c r="M645" s="81"/>
      <c r="N645" s="81"/>
      <c r="O645" s="81"/>
      <c r="P645" s="81"/>
      <c r="Q645" s="33"/>
      <c r="R645" s="34"/>
      <c r="S645" s="34"/>
      <c r="T645" s="34"/>
      <c r="U645" s="34"/>
      <c r="V645" s="34"/>
      <c r="W645" s="34"/>
      <c r="X645" s="34"/>
      <c r="Y645" s="34"/>
      <c r="Z645" s="34"/>
      <c r="AA645" s="34"/>
      <c r="AB645" s="34"/>
      <c r="AC645" s="34"/>
      <c r="AD645" s="34"/>
      <c r="AE645" s="34"/>
      <c r="AF645" s="35"/>
      <c r="AG645" s="35"/>
      <c r="AH645" s="35"/>
      <c r="AI645" s="35"/>
      <c r="AJ645" s="35"/>
      <c r="AK645" s="35"/>
      <c r="AL645" s="35"/>
      <c r="AM645" s="35"/>
      <c r="AN645" s="35"/>
      <c r="AO645" s="35"/>
      <c r="AP645" s="35"/>
      <c r="AQ645" s="35"/>
      <c r="AR645" s="35"/>
      <c r="AS645" s="35"/>
      <c r="AT645" s="35"/>
      <c r="AU645" s="35"/>
      <c r="AV645" s="35"/>
      <c r="AW645" s="35"/>
      <c r="AX645" s="35"/>
      <c r="AY645" s="35"/>
      <c r="AZ645" s="35"/>
      <c r="BA645" s="35"/>
      <c r="BB645" s="35"/>
      <c r="BC645" s="35"/>
    </row>
    <row r="646" spans="13:55" s="28" customFormat="1" ht="12.75">
      <c r="M646" s="81"/>
      <c r="N646" s="81"/>
      <c r="O646" s="81"/>
      <c r="P646" s="81"/>
      <c r="Q646" s="33"/>
      <c r="R646" s="34"/>
      <c r="S646" s="34"/>
      <c r="T646" s="34"/>
      <c r="U646" s="34"/>
      <c r="V646" s="34"/>
      <c r="W646" s="34"/>
      <c r="X646" s="34"/>
      <c r="Y646" s="34"/>
      <c r="Z646" s="34"/>
      <c r="AA646" s="34"/>
      <c r="AB646" s="34"/>
      <c r="AC646" s="34"/>
      <c r="AD646" s="34"/>
      <c r="AE646" s="34"/>
      <c r="AF646" s="35"/>
      <c r="AG646" s="35"/>
      <c r="AH646" s="35"/>
      <c r="AI646" s="35"/>
      <c r="AJ646" s="35"/>
      <c r="AK646" s="35"/>
      <c r="AL646" s="35"/>
      <c r="AM646" s="35"/>
      <c r="AN646" s="35"/>
      <c r="AO646" s="35"/>
      <c r="AP646" s="35"/>
      <c r="AQ646" s="35"/>
      <c r="AR646" s="35"/>
      <c r="AS646" s="35"/>
      <c r="AT646" s="35"/>
      <c r="AU646" s="35"/>
      <c r="AV646" s="35"/>
      <c r="AW646" s="35"/>
      <c r="AX646" s="35"/>
      <c r="AY646" s="35"/>
      <c r="AZ646" s="35"/>
      <c r="BA646" s="35"/>
      <c r="BB646" s="35"/>
      <c r="BC646" s="35"/>
    </row>
    <row r="647" spans="13:55" s="28" customFormat="1" ht="12.75">
      <c r="M647" s="81"/>
      <c r="N647" s="81"/>
      <c r="O647" s="81"/>
      <c r="P647" s="81"/>
      <c r="Q647" s="33"/>
      <c r="R647" s="34"/>
      <c r="S647" s="34"/>
      <c r="T647" s="34"/>
      <c r="U647" s="34"/>
      <c r="V647" s="34"/>
      <c r="W647" s="34"/>
      <c r="X647" s="34"/>
      <c r="Y647" s="34"/>
      <c r="Z647" s="34"/>
      <c r="AA647" s="34"/>
      <c r="AB647" s="34"/>
      <c r="AC647" s="34"/>
      <c r="AD647" s="34"/>
      <c r="AE647" s="34"/>
      <c r="AF647" s="35"/>
      <c r="AG647" s="35"/>
      <c r="AH647" s="35"/>
      <c r="AI647" s="35"/>
      <c r="AJ647" s="35"/>
      <c r="AK647" s="35"/>
      <c r="AL647" s="35"/>
      <c r="AM647" s="35"/>
      <c r="AN647" s="35"/>
      <c r="AO647" s="35"/>
      <c r="AP647" s="35"/>
      <c r="AQ647" s="35"/>
      <c r="AR647" s="35"/>
      <c r="AS647" s="35"/>
      <c r="AT647" s="35"/>
      <c r="AU647" s="35"/>
      <c r="AV647" s="35"/>
      <c r="AW647" s="35"/>
      <c r="AX647" s="35"/>
      <c r="AY647" s="35"/>
      <c r="AZ647" s="35"/>
      <c r="BA647" s="35"/>
      <c r="BB647" s="35"/>
      <c r="BC647" s="35"/>
    </row>
    <row r="648" spans="13:55" s="28" customFormat="1" ht="12.75">
      <c r="M648" s="81"/>
      <c r="N648" s="81"/>
      <c r="O648" s="81"/>
      <c r="P648" s="81"/>
      <c r="Q648" s="33"/>
      <c r="R648" s="34"/>
      <c r="S648" s="34"/>
      <c r="T648" s="34"/>
      <c r="U648" s="34"/>
      <c r="V648" s="34"/>
      <c r="W648" s="34"/>
      <c r="X648" s="34"/>
      <c r="Y648" s="34"/>
      <c r="Z648" s="34"/>
      <c r="AA648" s="34"/>
      <c r="AB648" s="34"/>
      <c r="AC648" s="34"/>
      <c r="AD648" s="34"/>
      <c r="AE648" s="34"/>
      <c r="AF648" s="35"/>
      <c r="AG648" s="35"/>
      <c r="AH648" s="35"/>
      <c r="AI648" s="35"/>
      <c r="AJ648" s="35"/>
      <c r="AK648" s="35"/>
      <c r="AL648" s="35"/>
      <c r="AM648" s="35"/>
      <c r="AN648" s="35"/>
      <c r="AO648" s="35"/>
      <c r="AP648" s="35"/>
      <c r="AQ648" s="35"/>
      <c r="AR648" s="35"/>
      <c r="AS648" s="35"/>
      <c r="AT648" s="35"/>
      <c r="AU648" s="35"/>
      <c r="AV648" s="35"/>
      <c r="AW648" s="35"/>
      <c r="AX648" s="35"/>
      <c r="AY648" s="35"/>
      <c r="AZ648" s="35"/>
      <c r="BA648" s="35"/>
      <c r="BB648" s="35"/>
      <c r="BC648" s="35"/>
    </row>
    <row r="649" spans="13:55" s="28" customFormat="1" ht="12.75">
      <c r="M649" s="81"/>
      <c r="N649" s="81"/>
      <c r="O649" s="81"/>
      <c r="P649" s="81"/>
      <c r="Q649" s="33"/>
      <c r="R649" s="34"/>
      <c r="S649" s="34"/>
      <c r="T649" s="34"/>
      <c r="U649" s="34"/>
      <c r="V649" s="34"/>
      <c r="W649" s="34"/>
      <c r="X649" s="34"/>
      <c r="Y649" s="34"/>
      <c r="Z649" s="34"/>
      <c r="AA649" s="34"/>
      <c r="AB649" s="34"/>
      <c r="AC649" s="34"/>
      <c r="AD649" s="34"/>
      <c r="AE649" s="34"/>
      <c r="AF649" s="35"/>
      <c r="AG649" s="35"/>
      <c r="AH649" s="35"/>
      <c r="AI649" s="35"/>
      <c r="AJ649" s="35"/>
      <c r="AK649" s="35"/>
      <c r="AL649" s="35"/>
      <c r="AM649" s="35"/>
      <c r="AN649" s="35"/>
      <c r="AO649" s="35"/>
      <c r="AP649" s="35"/>
      <c r="AQ649" s="35"/>
      <c r="AR649" s="35"/>
      <c r="AS649" s="35"/>
      <c r="AT649" s="35"/>
      <c r="AU649" s="35"/>
      <c r="AV649" s="35"/>
      <c r="AW649" s="35"/>
      <c r="AX649" s="35"/>
      <c r="AY649" s="35"/>
      <c r="AZ649" s="35"/>
      <c r="BA649" s="35"/>
      <c r="BB649" s="35"/>
      <c r="BC649" s="35"/>
    </row>
    <row r="650" spans="13:55" s="28" customFormat="1" ht="12.75">
      <c r="M650" s="81"/>
      <c r="N650" s="81"/>
      <c r="O650" s="81"/>
      <c r="P650" s="81"/>
      <c r="Q650" s="33"/>
      <c r="R650" s="34"/>
      <c r="S650" s="34"/>
      <c r="T650" s="34"/>
      <c r="U650" s="34"/>
      <c r="V650" s="34"/>
      <c r="W650" s="34"/>
      <c r="X650" s="34"/>
      <c r="Y650" s="34"/>
      <c r="Z650" s="34"/>
      <c r="AA650" s="34"/>
      <c r="AB650" s="34"/>
      <c r="AC650" s="34"/>
      <c r="AD650" s="34"/>
      <c r="AE650" s="34"/>
      <c r="AF650" s="35"/>
      <c r="AG650" s="35"/>
      <c r="AH650" s="35"/>
      <c r="AI650" s="35"/>
      <c r="AJ650" s="35"/>
      <c r="AK650" s="35"/>
      <c r="AL650" s="35"/>
      <c r="AM650" s="35"/>
      <c r="AN650" s="35"/>
      <c r="AO650" s="35"/>
      <c r="AP650" s="35"/>
      <c r="AQ650" s="35"/>
      <c r="AR650" s="35"/>
      <c r="AS650" s="35"/>
      <c r="AT650" s="35"/>
      <c r="AU650" s="35"/>
      <c r="AV650" s="35"/>
      <c r="AW650" s="35"/>
      <c r="AX650" s="35"/>
      <c r="AY650" s="35"/>
      <c r="AZ650" s="35"/>
      <c r="BA650" s="35"/>
      <c r="BB650" s="35"/>
      <c r="BC650" s="35"/>
    </row>
    <row r="651" spans="13:55" s="28" customFormat="1" ht="12.75">
      <c r="M651" s="81"/>
      <c r="N651" s="81"/>
      <c r="O651" s="81"/>
      <c r="P651" s="81"/>
      <c r="Q651" s="33"/>
      <c r="R651" s="34"/>
      <c r="S651" s="34"/>
      <c r="T651" s="34"/>
      <c r="U651" s="34"/>
      <c r="V651" s="34"/>
      <c r="W651" s="34"/>
      <c r="X651" s="34"/>
      <c r="Y651" s="34"/>
      <c r="Z651" s="34"/>
      <c r="AA651" s="34"/>
      <c r="AB651" s="34"/>
      <c r="AC651" s="34"/>
      <c r="AD651" s="34"/>
      <c r="AE651" s="34"/>
      <c r="AF651" s="35"/>
      <c r="AG651" s="35"/>
      <c r="AH651" s="35"/>
      <c r="AI651" s="35"/>
      <c r="AJ651" s="35"/>
      <c r="AK651" s="35"/>
      <c r="AL651" s="35"/>
      <c r="AM651" s="35"/>
      <c r="AN651" s="35"/>
      <c r="AO651" s="35"/>
      <c r="AP651" s="35"/>
      <c r="AQ651" s="35"/>
      <c r="AR651" s="35"/>
      <c r="AS651" s="35"/>
      <c r="AT651" s="35"/>
      <c r="AU651" s="35"/>
      <c r="AV651" s="35"/>
      <c r="AW651" s="35"/>
      <c r="AX651" s="35"/>
      <c r="AY651" s="35"/>
      <c r="AZ651" s="35"/>
      <c r="BA651" s="35"/>
      <c r="BB651" s="35"/>
      <c r="BC651" s="35"/>
    </row>
    <row r="652" spans="13:55" s="28" customFormat="1" ht="12.75">
      <c r="M652" s="81"/>
      <c r="N652" s="81"/>
      <c r="O652" s="81"/>
      <c r="P652" s="81"/>
      <c r="Q652" s="33"/>
      <c r="R652" s="34"/>
      <c r="S652" s="34"/>
      <c r="T652" s="34"/>
      <c r="U652" s="34"/>
      <c r="V652" s="34"/>
      <c r="W652" s="34"/>
      <c r="X652" s="34"/>
      <c r="Y652" s="34"/>
      <c r="Z652" s="34"/>
      <c r="AA652" s="34"/>
      <c r="AB652" s="34"/>
      <c r="AC652" s="34"/>
      <c r="AD652" s="34"/>
      <c r="AE652" s="34"/>
      <c r="AF652" s="35"/>
      <c r="AG652" s="35"/>
      <c r="AH652" s="35"/>
      <c r="AI652" s="35"/>
      <c r="AJ652" s="35"/>
      <c r="AK652" s="35"/>
      <c r="AL652" s="35"/>
      <c r="AM652" s="35"/>
      <c r="AN652" s="35"/>
      <c r="AO652" s="35"/>
      <c r="AP652" s="35"/>
      <c r="AQ652" s="35"/>
      <c r="AR652" s="35"/>
      <c r="AS652" s="35"/>
      <c r="AT652" s="35"/>
      <c r="AU652" s="35"/>
      <c r="AV652" s="35"/>
      <c r="AW652" s="35"/>
      <c r="AX652" s="35"/>
      <c r="AY652" s="35"/>
      <c r="AZ652" s="35"/>
      <c r="BA652" s="35"/>
      <c r="BB652" s="35"/>
      <c r="BC652" s="35"/>
    </row>
    <row r="653" spans="13:55" s="28" customFormat="1" ht="12.75">
      <c r="M653" s="81"/>
      <c r="N653" s="81"/>
      <c r="O653" s="81"/>
      <c r="P653" s="81"/>
      <c r="Q653" s="33"/>
      <c r="R653" s="34"/>
      <c r="S653" s="34"/>
      <c r="T653" s="34"/>
      <c r="U653" s="34"/>
      <c r="V653" s="34"/>
      <c r="W653" s="34"/>
      <c r="X653" s="34"/>
      <c r="Y653" s="34"/>
      <c r="Z653" s="34"/>
      <c r="AA653" s="34"/>
      <c r="AB653" s="34"/>
      <c r="AC653" s="34"/>
      <c r="AD653" s="34"/>
      <c r="AE653" s="34"/>
      <c r="AF653" s="35"/>
      <c r="AG653" s="35"/>
      <c r="AH653" s="35"/>
      <c r="AI653" s="35"/>
      <c r="AJ653" s="35"/>
      <c r="AK653" s="35"/>
      <c r="AL653" s="35"/>
      <c r="AM653" s="35"/>
      <c r="AN653" s="35"/>
      <c r="AO653" s="35"/>
      <c r="AP653" s="35"/>
      <c r="AQ653" s="35"/>
      <c r="AR653" s="35"/>
      <c r="AS653" s="35"/>
      <c r="AT653" s="35"/>
      <c r="AU653" s="35"/>
      <c r="AV653" s="35"/>
      <c r="AW653" s="35"/>
      <c r="AX653" s="35"/>
      <c r="AY653" s="35"/>
      <c r="AZ653" s="35"/>
      <c r="BA653" s="35"/>
      <c r="BB653" s="35"/>
      <c r="BC653" s="35"/>
    </row>
    <row r="654" spans="13:55" s="28" customFormat="1" ht="12.75">
      <c r="M654" s="81"/>
      <c r="N654" s="81"/>
      <c r="O654" s="81"/>
      <c r="P654" s="81"/>
      <c r="Q654" s="33"/>
      <c r="R654" s="34"/>
      <c r="S654" s="34"/>
      <c r="T654" s="34"/>
      <c r="U654" s="34"/>
      <c r="V654" s="34"/>
      <c r="W654" s="34"/>
      <c r="X654" s="34"/>
      <c r="Y654" s="34"/>
      <c r="Z654" s="34"/>
      <c r="AA654" s="34"/>
      <c r="AB654" s="34"/>
      <c r="AC654" s="34"/>
      <c r="AD654" s="34"/>
      <c r="AE654" s="34"/>
      <c r="AF654" s="35"/>
      <c r="AG654" s="35"/>
      <c r="AH654" s="35"/>
      <c r="AI654" s="35"/>
      <c r="AJ654" s="35"/>
      <c r="AK654" s="35"/>
      <c r="AL654" s="35"/>
      <c r="AM654" s="35"/>
      <c r="AN654" s="35"/>
      <c r="AO654" s="35"/>
      <c r="AP654" s="35"/>
      <c r="AQ654" s="35"/>
      <c r="AR654" s="35"/>
      <c r="AS654" s="35"/>
      <c r="AT654" s="35"/>
      <c r="AU654" s="35"/>
      <c r="AV654" s="35"/>
      <c r="AW654" s="35"/>
      <c r="AX654" s="35"/>
      <c r="AY654" s="35"/>
      <c r="AZ654" s="35"/>
      <c r="BA654" s="35"/>
      <c r="BB654" s="35"/>
      <c r="BC654" s="35"/>
    </row>
    <row r="655" spans="13:55" s="28" customFormat="1" ht="12.75">
      <c r="M655" s="81"/>
      <c r="N655" s="81"/>
      <c r="O655" s="81"/>
      <c r="P655" s="81"/>
      <c r="Q655" s="33"/>
      <c r="R655" s="34"/>
      <c r="S655" s="34"/>
      <c r="T655" s="34"/>
      <c r="U655" s="34"/>
      <c r="V655" s="34"/>
      <c r="W655" s="34"/>
      <c r="X655" s="34"/>
      <c r="Y655" s="34"/>
      <c r="Z655" s="34"/>
      <c r="AA655" s="34"/>
      <c r="AB655" s="34"/>
      <c r="AC655" s="34"/>
      <c r="AD655" s="34"/>
      <c r="AE655" s="34"/>
      <c r="AF655" s="35"/>
      <c r="AG655" s="35"/>
      <c r="AH655" s="35"/>
      <c r="AI655" s="35"/>
      <c r="AJ655" s="35"/>
      <c r="AK655" s="35"/>
      <c r="AL655" s="35"/>
      <c r="AM655" s="35"/>
      <c r="AN655" s="35"/>
      <c r="AO655" s="35"/>
      <c r="AP655" s="35"/>
      <c r="AQ655" s="35"/>
      <c r="AR655" s="35"/>
      <c r="AS655" s="35"/>
      <c r="AT655" s="35"/>
      <c r="AU655" s="35"/>
      <c r="AV655" s="35"/>
      <c r="AW655" s="35"/>
      <c r="AX655" s="35"/>
      <c r="AY655" s="35"/>
      <c r="AZ655" s="35"/>
      <c r="BA655" s="35"/>
      <c r="BB655" s="35"/>
      <c r="BC655" s="35"/>
    </row>
    <row r="656" spans="13:55" s="28" customFormat="1" ht="12.75">
      <c r="M656" s="81"/>
      <c r="N656" s="81"/>
      <c r="O656" s="81"/>
      <c r="P656" s="81"/>
      <c r="Q656" s="33"/>
      <c r="R656" s="34"/>
      <c r="S656" s="34"/>
      <c r="T656" s="34"/>
      <c r="U656" s="34"/>
      <c r="V656" s="34"/>
      <c r="W656" s="34"/>
      <c r="X656" s="34"/>
      <c r="Y656" s="34"/>
      <c r="Z656" s="34"/>
      <c r="AA656" s="34"/>
      <c r="AB656" s="34"/>
      <c r="AC656" s="34"/>
      <c r="AD656" s="34"/>
      <c r="AE656" s="34"/>
      <c r="AF656" s="35"/>
      <c r="AG656" s="35"/>
      <c r="AH656" s="35"/>
      <c r="AI656" s="35"/>
      <c r="AJ656" s="35"/>
      <c r="AK656" s="35"/>
      <c r="AL656" s="35"/>
      <c r="AM656" s="35"/>
      <c r="AN656" s="35"/>
      <c r="AO656" s="35"/>
      <c r="AP656" s="35"/>
      <c r="AQ656" s="35"/>
      <c r="AR656" s="35"/>
      <c r="AS656" s="35"/>
      <c r="AT656" s="35"/>
      <c r="AU656" s="35"/>
      <c r="AV656" s="35"/>
      <c r="AW656" s="35"/>
      <c r="AX656" s="35"/>
      <c r="AY656" s="35"/>
      <c r="AZ656" s="35"/>
      <c r="BA656" s="35"/>
      <c r="BB656" s="35"/>
      <c r="BC656" s="35"/>
    </row>
    <row r="657" spans="13:55" s="28" customFormat="1" ht="12.75">
      <c r="M657" s="81"/>
      <c r="N657" s="81"/>
      <c r="O657" s="81"/>
      <c r="P657" s="81"/>
      <c r="Q657" s="33"/>
      <c r="R657" s="34"/>
      <c r="S657" s="34"/>
      <c r="T657" s="34"/>
      <c r="U657" s="34"/>
      <c r="V657" s="34"/>
      <c r="W657" s="34"/>
      <c r="X657" s="34"/>
      <c r="Y657" s="34"/>
      <c r="Z657" s="34"/>
      <c r="AA657" s="34"/>
      <c r="AB657" s="34"/>
      <c r="AC657" s="34"/>
      <c r="AD657" s="34"/>
      <c r="AE657" s="34"/>
      <c r="AF657" s="35"/>
      <c r="AG657" s="35"/>
      <c r="AH657" s="35"/>
      <c r="AI657" s="35"/>
      <c r="AJ657" s="35"/>
      <c r="AK657" s="35"/>
      <c r="AL657" s="35"/>
      <c r="AM657" s="35"/>
      <c r="AN657" s="35"/>
      <c r="AO657" s="35"/>
      <c r="AP657" s="35"/>
      <c r="AQ657" s="35"/>
      <c r="AR657" s="35"/>
      <c r="AS657" s="35"/>
      <c r="AT657" s="35"/>
      <c r="AU657" s="35"/>
      <c r="AV657" s="35"/>
      <c r="AW657" s="35"/>
      <c r="AX657" s="35"/>
      <c r="AY657" s="35"/>
      <c r="AZ657" s="35"/>
      <c r="BA657" s="35"/>
      <c r="BB657" s="35"/>
      <c r="BC657" s="35"/>
    </row>
    <row r="658" spans="13:55" s="28" customFormat="1" ht="12.75">
      <c r="M658" s="81"/>
      <c r="N658" s="81"/>
      <c r="O658" s="81"/>
      <c r="P658" s="81"/>
      <c r="Q658" s="33"/>
      <c r="R658" s="34"/>
      <c r="S658" s="34"/>
      <c r="T658" s="34"/>
      <c r="U658" s="34"/>
      <c r="V658" s="34"/>
      <c r="W658" s="34"/>
      <c r="X658" s="34"/>
      <c r="Y658" s="34"/>
      <c r="Z658" s="34"/>
      <c r="AA658" s="34"/>
      <c r="AB658" s="34"/>
      <c r="AC658" s="34"/>
      <c r="AD658" s="34"/>
      <c r="AE658" s="34"/>
      <c r="AF658" s="35"/>
      <c r="AG658" s="35"/>
      <c r="AH658" s="35"/>
      <c r="AI658" s="35"/>
      <c r="AJ658" s="35"/>
      <c r="AK658" s="35"/>
      <c r="AL658" s="35"/>
      <c r="AM658" s="35"/>
      <c r="AN658" s="35"/>
      <c r="AO658" s="35"/>
      <c r="AP658" s="35"/>
      <c r="AQ658" s="35"/>
      <c r="AR658" s="35"/>
      <c r="AS658" s="35"/>
      <c r="AT658" s="35"/>
      <c r="AU658" s="35"/>
      <c r="AV658" s="35"/>
      <c r="AW658" s="35"/>
      <c r="AX658" s="35"/>
      <c r="AY658" s="35"/>
      <c r="AZ658" s="35"/>
      <c r="BA658" s="35"/>
      <c r="BB658" s="35"/>
      <c r="BC658" s="35"/>
    </row>
    <row r="659" spans="13:55" s="28" customFormat="1" ht="12.75">
      <c r="M659" s="81"/>
      <c r="N659" s="81"/>
      <c r="O659" s="81"/>
      <c r="P659" s="81"/>
      <c r="Q659" s="33"/>
      <c r="R659" s="34"/>
      <c r="S659" s="34"/>
      <c r="T659" s="34"/>
      <c r="U659" s="34"/>
      <c r="V659" s="34"/>
      <c r="W659" s="34"/>
      <c r="X659" s="34"/>
      <c r="Y659" s="34"/>
      <c r="Z659" s="34"/>
      <c r="AA659" s="34"/>
      <c r="AB659" s="34"/>
      <c r="AC659" s="34"/>
      <c r="AD659" s="34"/>
      <c r="AE659" s="34"/>
      <c r="AF659" s="35"/>
      <c r="AG659" s="35"/>
      <c r="AH659" s="35"/>
      <c r="AI659" s="35"/>
      <c r="AJ659" s="35"/>
      <c r="AK659" s="35"/>
      <c r="AL659" s="35"/>
      <c r="AM659" s="35"/>
      <c r="AN659" s="35"/>
      <c r="AO659" s="35"/>
      <c r="AP659" s="35"/>
      <c r="AQ659" s="35"/>
      <c r="AR659" s="35"/>
      <c r="AS659" s="35"/>
      <c r="AT659" s="35"/>
      <c r="AU659" s="35"/>
      <c r="AV659" s="35"/>
      <c r="AW659" s="35"/>
      <c r="AX659" s="35"/>
      <c r="AY659" s="35"/>
      <c r="AZ659" s="35"/>
      <c r="BA659" s="35"/>
      <c r="BB659" s="35"/>
      <c r="BC659" s="35"/>
    </row>
    <row r="660" spans="13:55" s="28" customFormat="1" ht="12.75">
      <c r="M660" s="81"/>
      <c r="N660" s="81"/>
      <c r="O660" s="81"/>
      <c r="P660" s="81"/>
      <c r="Q660" s="33"/>
      <c r="R660" s="34"/>
      <c r="S660" s="34"/>
      <c r="T660" s="34"/>
      <c r="U660" s="34"/>
      <c r="V660" s="34"/>
      <c r="W660" s="34"/>
      <c r="X660" s="34"/>
      <c r="Y660" s="34"/>
      <c r="Z660" s="34"/>
      <c r="AA660" s="34"/>
      <c r="AB660" s="34"/>
      <c r="AC660" s="34"/>
      <c r="AD660" s="34"/>
      <c r="AE660" s="34"/>
      <c r="AF660" s="35"/>
      <c r="AG660" s="35"/>
      <c r="AH660" s="35"/>
      <c r="AI660" s="35"/>
      <c r="AJ660" s="35"/>
      <c r="AK660" s="35"/>
      <c r="AL660" s="35"/>
      <c r="AM660" s="35"/>
      <c r="AN660" s="35"/>
      <c r="AO660" s="35"/>
      <c r="AP660" s="35"/>
      <c r="AQ660" s="35"/>
      <c r="AR660" s="35"/>
      <c r="AS660" s="35"/>
      <c r="AT660" s="35"/>
      <c r="AU660" s="35"/>
      <c r="AV660" s="35"/>
      <c r="AW660" s="35"/>
      <c r="AX660" s="35"/>
      <c r="AY660" s="35"/>
      <c r="AZ660" s="35"/>
      <c r="BA660" s="35"/>
      <c r="BB660" s="35"/>
      <c r="BC660" s="35"/>
    </row>
    <row r="661" spans="13:55" s="28" customFormat="1" ht="12.75">
      <c r="M661" s="81"/>
      <c r="N661" s="81"/>
      <c r="O661" s="81"/>
      <c r="P661" s="81"/>
      <c r="Q661" s="33"/>
      <c r="R661" s="34"/>
      <c r="S661" s="34"/>
      <c r="T661" s="34"/>
      <c r="U661" s="34"/>
      <c r="V661" s="34"/>
      <c r="W661" s="34"/>
      <c r="X661" s="34"/>
      <c r="Y661" s="34"/>
      <c r="Z661" s="34"/>
      <c r="AA661" s="34"/>
      <c r="AB661" s="34"/>
      <c r="AC661" s="34"/>
      <c r="AD661" s="34"/>
      <c r="AE661" s="34"/>
      <c r="AF661" s="35"/>
      <c r="AG661" s="35"/>
      <c r="AH661" s="35"/>
      <c r="AI661" s="35"/>
      <c r="AJ661" s="35"/>
      <c r="AK661" s="35"/>
      <c r="AL661" s="35"/>
      <c r="AM661" s="35"/>
      <c r="AN661" s="35"/>
      <c r="AO661" s="35"/>
      <c r="AP661" s="35"/>
      <c r="AQ661" s="35"/>
      <c r="AR661" s="35"/>
      <c r="AS661" s="35"/>
      <c r="AT661" s="35"/>
      <c r="AU661" s="35"/>
      <c r="AV661" s="35"/>
      <c r="AW661" s="35"/>
      <c r="AX661" s="35"/>
      <c r="AY661" s="35"/>
      <c r="AZ661" s="35"/>
      <c r="BA661" s="35"/>
      <c r="BB661" s="35"/>
      <c r="BC661" s="35"/>
    </row>
    <row r="662" spans="13:55" s="28" customFormat="1" ht="12.75">
      <c r="M662" s="81"/>
      <c r="N662" s="81"/>
      <c r="O662" s="81"/>
      <c r="P662" s="81"/>
      <c r="Q662" s="33"/>
      <c r="R662" s="34"/>
      <c r="S662" s="34"/>
      <c r="T662" s="34"/>
      <c r="U662" s="34"/>
      <c r="V662" s="34"/>
      <c r="W662" s="34"/>
      <c r="X662" s="34"/>
      <c r="Y662" s="34"/>
      <c r="Z662" s="34"/>
      <c r="AA662" s="34"/>
      <c r="AB662" s="34"/>
      <c r="AC662" s="34"/>
      <c r="AD662" s="34"/>
      <c r="AE662" s="34"/>
      <c r="AF662" s="35"/>
      <c r="AG662" s="35"/>
      <c r="AH662" s="35"/>
      <c r="AI662" s="35"/>
      <c r="AJ662" s="35"/>
      <c r="AK662" s="35"/>
      <c r="AL662" s="35"/>
      <c r="AM662" s="35"/>
      <c r="AN662" s="35"/>
      <c r="AO662" s="35"/>
      <c r="AP662" s="35"/>
      <c r="AQ662" s="35"/>
      <c r="AR662" s="35"/>
      <c r="AS662" s="35"/>
      <c r="AT662" s="35"/>
      <c r="AU662" s="35"/>
      <c r="AV662" s="35"/>
      <c r="AW662" s="35"/>
      <c r="AX662" s="35"/>
      <c r="AY662" s="35"/>
      <c r="AZ662" s="35"/>
      <c r="BA662" s="35"/>
      <c r="BB662" s="35"/>
      <c r="BC662" s="35"/>
    </row>
    <row r="663" spans="13:55" s="28" customFormat="1" ht="12.75">
      <c r="M663" s="81"/>
      <c r="N663" s="81"/>
      <c r="O663" s="81"/>
      <c r="P663" s="81"/>
      <c r="Q663" s="33"/>
      <c r="R663" s="34"/>
      <c r="S663" s="34"/>
      <c r="T663" s="34"/>
      <c r="U663" s="34"/>
      <c r="V663" s="34"/>
      <c r="W663" s="34"/>
      <c r="X663" s="34"/>
      <c r="Y663" s="34"/>
      <c r="Z663" s="34"/>
      <c r="AA663" s="34"/>
      <c r="AB663" s="34"/>
      <c r="AC663" s="34"/>
      <c r="AD663" s="34"/>
      <c r="AE663" s="34"/>
      <c r="AF663" s="35"/>
      <c r="AG663" s="35"/>
      <c r="AH663" s="35"/>
      <c r="AI663" s="35"/>
      <c r="AJ663" s="35"/>
      <c r="AK663" s="35"/>
      <c r="AL663" s="35"/>
      <c r="AM663" s="35"/>
      <c r="AN663" s="35"/>
      <c r="AO663" s="35"/>
      <c r="AP663" s="35"/>
      <c r="AQ663" s="35"/>
      <c r="AR663" s="35"/>
      <c r="AS663" s="35"/>
      <c r="AT663" s="35"/>
      <c r="AU663" s="35"/>
      <c r="AV663" s="35"/>
      <c r="AW663" s="35"/>
      <c r="AX663" s="35"/>
      <c r="AY663" s="35"/>
      <c r="AZ663" s="35"/>
      <c r="BA663" s="35"/>
      <c r="BB663" s="35"/>
      <c r="BC663" s="35"/>
    </row>
    <row r="664" spans="13:55" s="28" customFormat="1" ht="12.75">
      <c r="M664" s="81"/>
      <c r="N664" s="81"/>
      <c r="O664" s="81"/>
      <c r="P664" s="81"/>
      <c r="Q664" s="33"/>
      <c r="R664" s="34"/>
      <c r="S664" s="34"/>
      <c r="T664" s="34"/>
      <c r="U664" s="34"/>
      <c r="V664" s="34"/>
      <c r="W664" s="34"/>
      <c r="X664" s="34"/>
      <c r="Y664" s="34"/>
      <c r="Z664" s="34"/>
      <c r="AA664" s="34"/>
      <c r="AB664" s="34"/>
      <c r="AC664" s="34"/>
      <c r="AD664" s="34"/>
      <c r="AE664" s="34"/>
      <c r="AF664" s="35"/>
      <c r="AG664" s="35"/>
      <c r="AH664" s="35"/>
      <c r="AI664" s="35"/>
      <c r="AJ664" s="35"/>
      <c r="AK664" s="35"/>
      <c r="AL664" s="35"/>
      <c r="AM664" s="35"/>
      <c r="AN664" s="35"/>
      <c r="AO664" s="35"/>
      <c r="AP664" s="35"/>
      <c r="AQ664" s="35"/>
      <c r="AR664" s="35"/>
      <c r="AS664" s="35"/>
      <c r="AT664" s="35"/>
      <c r="AU664" s="35"/>
      <c r="AV664" s="35"/>
      <c r="AW664" s="35"/>
      <c r="AX664" s="35"/>
      <c r="AY664" s="35"/>
      <c r="AZ664" s="35"/>
      <c r="BA664" s="35"/>
      <c r="BB664" s="35"/>
      <c r="BC664" s="35"/>
    </row>
    <row r="665" spans="13:55" s="28" customFormat="1" ht="12.75">
      <c r="M665" s="81"/>
      <c r="N665" s="81"/>
      <c r="O665" s="81"/>
      <c r="P665" s="81"/>
      <c r="Q665" s="33"/>
      <c r="R665" s="34"/>
      <c r="S665" s="34"/>
      <c r="T665" s="34"/>
      <c r="U665" s="34"/>
      <c r="V665" s="34"/>
      <c r="W665" s="34"/>
      <c r="X665" s="34"/>
      <c r="Y665" s="34"/>
      <c r="Z665" s="34"/>
      <c r="AA665" s="34"/>
      <c r="AB665" s="34"/>
      <c r="AC665" s="34"/>
      <c r="AD665" s="34"/>
      <c r="AE665" s="34"/>
      <c r="AF665" s="35"/>
      <c r="AG665" s="35"/>
      <c r="AH665" s="35"/>
      <c r="AI665" s="35"/>
      <c r="AJ665" s="35"/>
      <c r="AK665" s="35"/>
      <c r="AL665" s="35"/>
      <c r="AM665" s="35"/>
      <c r="AN665" s="35"/>
      <c r="AO665" s="35"/>
      <c r="AP665" s="35"/>
      <c r="AQ665" s="35"/>
      <c r="AR665" s="35"/>
      <c r="AS665" s="35"/>
      <c r="AT665" s="35"/>
      <c r="AU665" s="35"/>
      <c r="AV665" s="35"/>
      <c r="AW665" s="35"/>
      <c r="AX665" s="35"/>
      <c r="AY665" s="35"/>
      <c r="AZ665" s="35"/>
      <c r="BA665" s="35"/>
      <c r="BB665" s="35"/>
      <c r="BC665" s="35"/>
    </row>
    <row r="666" spans="13:55" s="28" customFormat="1" ht="12.75">
      <c r="M666" s="81"/>
      <c r="N666" s="81"/>
      <c r="O666" s="81"/>
      <c r="P666" s="81"/>
      <c r="Q666" s="33"/>
      <c r="R666" s="34"/>
      <c r="S666" s="34"/>
      <c r="T666" s="34"/>
      <c r="U666" s="34"/>
      <c r="V666" s="34"/>
      <c r="W666" s="34"/>
      <c r="X666" s="34"/>
      <c r="Y666" s="34"/>
      <c r="Z666" s="34"/>
      <c r="AA666" s="34"/>
      <c r="AB666" s="34"/>
      <c r="AC666" s="34"/>
      <c r="AD666" s="34"/>
      <c r="AE666" s="34"/>
      <c r="AF666" s="35"/>
      <c r="AG666" s="35"/>
      <c r="AH666" s="35"/>
      <c r="AI666" s="35"/>
      <c r="AJ666" s="35"/>
      <c r="AK666" s="35"/>
      <c r="AL666" s="35"/>
      <c r="AM666" s="35"/>
      <c r="AN666" s="35"/>
      <c r="AO666" s="35"/>
      <c r="AP666" s="35"/>
      <c r="AQ666" s="35"/>
      <c r="AR666" s="35"/>
      <c r="AS666" s="35"/>
      <c r="AT666" s="35"/>
      <c r="AU666" s="35"/>
      <c r="AV666" s="35"/>
      <c r="AW666" s="35"/>
      <c r="AX666" s="35"/>
      <c r="AY666" s="35"/>
      <c r="AZ666" s="35"/>
      <c r="BA666" s="35"/>
      <c r="BB666" s="35"/>
      <c r="BC666" s="35"/>
    </row>
    <row r="667" spans="13:55" s="28" customFormat="1" ht="12.75">
      <c r="M667" s="81"/>
      <c r="N667" s="81"/>
      <c r="O667" s="81"/>
      <c r="P667" s="81"/>
      <c r="Q667" s="33"/>
      <c r="R667" s="34"/>
      <c r="S667" s="34"/>
      <c r="T667" s="34"/>
      <c r="U667" s="34"/>
      <c r="V667" s="34"/>
      <c r="W667" s="34"/>
      <c r="X667" s="34"/>
      <c r="Y667" s="34"/>
      <c r="Z667" s="34"/>
      <c r="AA667" s="34"/>
      <c r="AB667" s="34"/>
      <c r="AC667" s="34"/>
      <c r="AD667" s="34"/>
      <c r="AE667" s="34"/>
      <c r="AF667" s="35"/>
      <c r="AG667" s="35"/>
      <c r="AH667" s="35"/>
      <c r="AI667" s="35"/>
      <c r="AJ667" s="35"/>
      <c r="AK667" s="35"/>
      <c r="AL667" s="35"/>
      <c r="AM667" s="35"/>
      <c r="AN667" s="35"/>
      <c r="AO667" s="35"/>
      <c r="AP667" s="35"/>
      <c r="AQ667" s="35"/>
      <c r="AR667" s="35"/>
      <c r="AS667" s="35"/>
      <c r="AT667" s="35"/>
      <c r="AU667" s="35"/>
      <c r="AV667" s="35"/>
      <c r="AW667" s="35"/>
      <c r="AX667" s="35"/>
      <c r="AY667" s="35"/>
      <c r="AZ667" s="35"/>
      <c r="BA667" s="35"/>
      <c r="BB667" s="35"/>
      <c r="BC667" s="35"/>
    </row>
    <row r="668" spans="13:55" s="28" customFormat="1" ht="12.75">
      <c r="M668" s="81"/>
      <c r="N668" s="81"/>
      <c r="O668" s="81"/>
      <c r="P668" s="81"/>
      <c r="Q668" s="33"/>
      <c r="R668" s="34"/>
      <c r="S668" s="34"/>
      <c r="T668" s="34"/>
      <c r="U668" s="34"/>
      <c r="V668" s="34"/>
      <c r="W668" s="34"/>
      <c r="X668" s="34"/>
      <c r="Y668" s="34"/>
      <c r="Z668" s="34"/>
      <c r="AA668" s="34"/>
      <c r="AB668" s="34"/>
      <c r="AC668" s="34"/>
      <c r="AD668" s="34"/>
      <c r="AE668" s="34"/>
      <c r="AF668" s="35"/>
      <c r="AG668" s="35"/>
      <c r="AH668" s="35"/>
      <c r="AI668" s="35"/>
      <c r="AJ668" s="35"/>
      <c r="AK668" s="35"/>
      <c r="AL668" s="35"/>
      <c r="AM668" s="35"/>
      <c r="AN668" s="35"/>
      <c r="AO668" s="35"/>
      <c r="AP668" s="35"/>
      <c r="AQ668" s="35"/>
      <c r="AR668" s="35"/>
      <c r="AS668" s="35"/>
      <c r="AT668" s="35"/>
      <c r="AU668" s="35"/>
      <c r="AV668" s="35"/>
      <c r="AW668" s="35"/>
      <c r="AX668" s="35"/>
      <c r="AY668" s="35"/>
      <c r="AZ668" s="35"/>
      <c r="BA668" s="35"/>
      <c r="BB668" s="35"/>
      <c r="BC668" s="35"/>
    </row>
  </sheetData>
  <mergeCells count="12">
    <mergeCell ref="F46:G46"/>
    <mergeCell ref="E182:G182"/>
    <mergeCell ref="B225:P225"/>
    <mergeCell ref="B226:P226"/>
    <mergeCell ref="B227:P227"/>
    <mergeCell ref="B1:P1"/>
    <mergeCell ref="H2:P2"/>
    <mergeCell ref="H3:H4"/>
    <mergeCell ref="I3:I4"/>
    <mergeCell ref="J3:J4"/>
    <mergeCell ref="K3:M3"/>
    <mergeCell ref="O3:P3"/>
  </mergeCells>
  <pageMargins left="0.70866141732283472" right="0.70866141732283472" top="0.74803149606299213" bottom="0.74803149606299213" header="0.31496062992125984" footer="0.31496062992125984"/>
  <pageSetup scale="49" fitToHeight="10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91" workbookViewId="0">
      <selection activeCell="B119" sqref="B119"/>
    </sheetView>
  </sheetViews>
  <sheetFormatPr baseColWidth="10" defaultRowHeight="15.75"/>
  <cols>
    <col min="1" max="1" width="7.28515625" style="85" customWidth="1"/>
    <col min="2" max="2" width="47.42578125" style="85" customWidth="1"/>
    <col min="3" max="8" width="11.42578125" style="85"/>
    <col min="9" max="9" width="2.7109375" style="85" customWidth="1"/>
    <col min="10" max="16384" width="11.42578125" style="85"/>
  </cols>
  <sheetData>
    <row r="1" spans="1:11" ht="54" customHeight="1">
      <c r="A1" s="354" t="s">
        <v>291</v>
      </c>
      <c r="B1" s="354"/>
      <c r="C1" s="354"/>
      <c r="D1" s="354"/>
      <c r="E1" s="354"/>
      <c r="F1" s="354"/>
      <c r="G1" s="354"/>
      <c r="H1" s="354"/>
      <c r="I1" s="354"/>
      <c r="J1" s="354"/>
      <c r="K1" s="354"/>
    </row>
    <row r="2" spans="1:11">
      <c r="A2" s="374" t="s">
        <v>7</v>
      </c>
      <c r="B2" s="376" t="s">
        <v>292</v>
      </c>
      <c r="C2" s="378" t="s">
        <v>1</v>
      </c>
      <c r="D2" s="378"/>
      <c r="E2" s="378"/>
      <c r="F2" s="378"/>
      <c r="G2" s="378"/>
      <c r="H2" s="378"/>
      <c r="I2" s="86"/>
      <c r="J2" s="87"/>
      <c r="K2" s="87"/>
    </row>
    <row r="3" spans="1:11">
      <c r="A3" s="374"/>
      <c r="B3" s="376"/>
      <c r="C3" s="374" t="s">
        <v>2</v>
      </c>
      <c r="D3" s="374" t="s">
        <v>3</v>
      </c>
      <c r="E3" s="374" t="s">
        <v>4</v>
      </c>
      <c r="F3" s="379" t="s">
        <v>109</v>
      </c>
      <c r="G3" s="379"/>
      <c r="H3" s="379"/>
      <c r="I3" s="86"/>
      <c r="J3" s="378" t="s">
        <v>6</v>
      </c>
      <c r="K3" s="378"/>
    </row>
    <row r="4" spans="1:11" ht="18">
      <c r="A4" s="374"/>
      <c r="B4" s="376"/>
      <c r="C4" s="374"/>
      <c r="D4" s="374"/>
      <c r="E4" s="374"/>
      <c r="F4" s="88" t="s">
        <v>110</v>
      </c>
      <c r="G4" s="88" t="s">
        <v>293</v>
      </c>
      <c r="H4" s="88" t="s">
        <v>294</v>
      </c>
      <c r="I4" s="88"/>
      <c r="J4" s="89" t="s">
        <v>3</v>
      </c>
      <c r="K4" s="89" t="s">
        <v>4</v>
      </c>
    </row>
    <row r="5" spans="1:11" ht="16.5" thickBot="1">
      <c r="A5" s="375"/>
      <c r="B5" s="377"/>
      <c r="C5" s="90" t="s">
        <v>295</v>
      </c>
      <c r="D5" s="90" t="s">
        <v>296</v>
      </c>
      <c r="E5" s="90" t="s">
        <v>297</v>
      </c>
      <c r="F5" s="91" t="s">
        <v>298</v>
      </c>
      <c r="G5" s="91" t="s">
        <v>299</v>
      </c>
      <c r="H5" s="91" t="s">
        <v>300</v>
      </c>
      <c r="I5" s="91"/>
      <c r="J5" s="91" t="s">
        <v>301</v>
      </c>
      <c r="K5" s="91" t="s">
        <v>302</v>
      </c>
    </row>
    <row r="6" spans="1:11">
      <c r="A6" s="92" t="s">
        <v>22</v>
      </c>
      <c r="B6" s="92"/>
      <c r="C6" s="93">
        <f t="shared" ref="C6:H6" si="0">+C7+C9+C11+C18+C21+C29+C45+C74+C76+C81+C83+C88+C90+C92+C121+C123</f>
        <v>81861.82249916</v>
      </c>
      <c r="D6" s="93">
        <f t="shared" si="0"/>
        <v>81898.89816045</v>
      </c>
      <c r="E6" s="93">
        <f t="shared" si="0"/>
        <v>20213.625320580002</v>
      </c>
      <c r="F6" s="93">
        <f t="shared" si="0"/>
        <v>6563.7358444199999</v>
      </c>
      <c r="G6" s="93">
        <f t="shared" si="0"/>
        <v>12801.941628099999</v>
      </c>
      <c r="H6" s="93">
        <f t="shared" si="0"/>
        <v>19682.615460550001</v>
      </c>
      <c r="I6" s="94"/>
      <c r="J6" s="95">
        <f>+(H6/D6)*100</f>
        <v>24.032820834767936</v>
      </c>
      <c r="K6" s="95">
        <f>+(H6/E6)*100</f>
        <v>97.373010275948047</v>
      </c>
    </row>
    <row r="7" spans="1:11">
      <c r="A7" s="96" t="s">
        <v>303</v>
      </c>
      <c r="B7" s="96"/>
      <c r="C7" s="97">
        <v>95.739536999999999</v>
      </c>
      <c r="D7" s="97">
        <v>94.230799570000002</v>
      </c>
      <c r="E7" s="97">
        <v>11.505268290000002</v>
      </c>
      <c r="F7" s="97">
        <v>3.4734070199999993</v>
      </c>
      <c r="G7" s="97">
        <v>6.5784472300000001</v>
      </c>
      <c r="H7" s="97">
        <v>11.358603750000002</v>
      </c>
      <c r="I7" s="98"/>
      <c r="J7" s="99">
        <f t="shared" ref="J7:J70" si="1">+(H7/D7)*100</f>
        <v>12.054024588385442</v>
      </c>
      <c r="K7" s="99">
        <f t="shared" ref="K7:K70" si="2">+(H7/E7)*100</f>
        <v>98.725240156915987</v>
      </c>
    </row>
    <row r="8" spans="1:11">
      <c r="A8" s="100"/>
      <c r="B8" s="100" t="s">
        <v>304</v>
      </c>
      <c r="C8" s="101">
        <v>95.739536999999999</v>
      </c>
      <c r="D8" s="101">
        <v>94.230799570000002</v>
      </c>
      <c r="E8" s="101">
        <v>11.505268290000002</v>
      </c>
      <c r="F8" s="101">
        <v>3.4734070199999993</v>
      </c>
      <c r="G8" s="101">
        <v>6.5784472300000001</v>
      </c>
      <c r="H8" s="101">
        <v>11.358603750000002</v>
      </c>
      <c r="I8" s="102"/>
      <c r="J8" s="103">
        <f t="shared" si="1"/>
        <v>12.054024588385442</v>
      </c>
      <c r="K8" s="103">
        <f t="shared" si="2"/>
        <v>98.725240156915987</v>
      </c>
    </row>
    <row r="9" spans="1:11">
      <c r="A9" s="96" t="s">
        <v>305</v>
      </c>
      <c r="B9" s="96"/>
      <c r="C9" s="97">
        <v>5.3</v>
      </c>
      <c r="D9" s="97">
        <v>5.3</v>
      </c>
      <c r="E9" s="97">
        <v>0.441</v>
      </c>
      <c r="F9" s="97">
        <v>0.441</v>
      </c>
      <c r="G9" s="97">
        <v>0.441</v>
      </c>
      <c r="H9" s="97">
        <v>0.441</v>
      </c>
      <c r="I9" s="98"/>
      <c r="J9" s="99">
        <f t="shared" si="1"/>
        <v>8.3207547169811331</v>
      </c>
      <c r="K9" s="99">
        <f t="shared" si="2"/>
        <v>100</v>
      </c>
    </row>
    <row r="10" spans="1:11">
      <c r="A10" s="104"/>
      <c r="B10" s="104" t="s">
        <v>306</v>
      </c>
      <c r="C10" s="101">
        <v>5.3</v>
      </c>
      <c r="D10" s="101">
        <v>5.3</v>
      </c>
      <c r="E10" s="101">
        <v>0.441</v>
      </c>
      <c r="F10" s="101">
        <v>0.441</v>
      </c>
      <c r="G10" s="101">
        <v>0.441</v>
      </c>
      <c r="H10" s="101">
        <v>0.441</v>
      </c>
      <c r="I10" s="102"/>
      <c r="J10" s="103">
        <f>+(H10/D10)*100</f>
        <v>8.3207547169811331</v>
      </c>
      <c r="K10" s="103">
        <f t="shared" si="2"/>
        <v>100</v>
      </c>
    </row>
    <row r="11" spans="1:11">
      <c r="A11" s="96" t="s">
        <v>307</v>
      </c>
      <c r="B11" s="96"/>
      <c r="C11" s="97">
        <v>6360.2135070000004</v>
      </c>
      <c r="D11" s="97">
        <v>6359.7651922100004</v>
      </c>
      <c r="E11" s="97">
        <v>1247.0091789800001</v>
      </c>
      <c r="F11" s="97">
        <v>370.81565458999995</v>
      </c>
      <c r="G11" s="97">
        <v>817.30843902999993</v>
      </c>
      <c r="H11" s="97">
        <v>1208.5316368599999</v>
      </c>
      <c r="I11" s="98"/>
      <c r="J11" s="99">
        <f t="shared" si="1"/>
        <v>19.002771334078744</v>
      </c>
      <c r="K11" s="99">
        <f t="shared" si="2"/>
        <v>96.914413881742774</v>
      </c>
    </row>
    <row r="12" spans="1:11">
      <c r="A12" s="104"/>
      <c r="B12" s="105" t="str">
        <f>+[39]Hoja4!$B$13</f>
        <v>Dirección General de Productividad y Desarrollo Tecnológico</v>
      </c>
      <c r="C12" s="101">
        <v>203.83410000000001</v>
      </c>
      <c r="D12" s="101">
        <v>203.83410000000001</v>
      </c>
      <c r="E12" s="101">
        <v>15</v>
      </c>
      <c r="F12" s="101">
        <v>0</v>
      </c>
      <c r="G12" s="101">
        <v>0</v>
      </c>
      <c r="H12" s="101">
        <v>15</v>
      </c>
      <c r="I12" s="102"/>
      <c r="J12" s="103">
        <f>+(H12/D12)*100</f>
        <v>7.358925714588481</v>
      </c>
      <c r="K12" s="103">
        <f t="shared" si="2"/>
        <v>100</v>
      </c>
    </row>
    <row r="13" spans="1:11">
      <c r="A13" s="104"/>
      <c r="B13" s="105" t="str">
        <f>+[39]Hoja4!$B$12</f>
        <v>Dirección General de Fibras Naturales y Biocombustibles</v>
      </c>
      <c r="C13" s="101">
        <v>267.18780800000002</v>
      </c>
      <c r="D13" s="101">
        <v>266.73949321000003</v>
      </c>
      <c r="E13" s="101">
        <v>1.1062901200000002</v>
      </c>
      <c r="F13" s="101">
        <v>0</v>
      </c>
      <c r="G13" s="101">
        <v>0</v>
      </c>
      <c r="H13" s="101">
        <v>0</v>
      </c>
      <c r="I13" s="102"/>
      <c r="J13" s="103" t="s">
        <v>184</v>
      </c>
      <c r="K13" s="103" t="s">
        <v>184</v>
      </c>
    </row>
    <row r="14" spans="1:11">
      <c r="A14" s="104"/>
      <c r="B14" s="104" t="s">
        <v>219</v>
      </c>
      <c r="C14" s="101">
        <v>2300.2150700000002</v>
      </c>
      <c r="D14" s="101">
        <v>2300.2150700000002</v>
      </c>
      <c r="E14" s="101">
        <v>481.104713</v>
      </c>
      <c r="F14" s="101">
        <v>154.33698100000001</v>
      </c>
      <c r="G14" s="101">
        <v>330.37550499999998</v>
      </c>
      <c r="H14" s="101">
        <v>481.104713</v>
      </c>
      <c r="I14" s="102"/>
      <c r="J14" s="103">
        <f t="shared" si="1"/>
        <v>20.915640423136605</v>
      </c>
      <c r="K14" s="103">
        <f t="shared" si="2"/>
        <v>100</v>
      </c>
    </row>
    <row r="15" spans="1:11">
      <c r="A15" s="104"/>
      <c r="B15" s="104" t="s">
        <v>215</v>
      </c>
      <c r="C15" s="101">
        <v>1132.6747459999999</v>
      </c>
      <c r="D15" s="101">
        <v>1132.6747459999999</v>
      </c>
      <c r="E15" s="101">
        <v>305.47880900000001</v>
      </c>
      <c r="F15" s="101">
        <v>115.255126</v>
      </c>
      <c r="G15" s="101">
        <v>214.47797199999999</v>
      </c>
      <c r="H15" s="101">
        <v>305.47880900000001</v>
      </c>
      <c r="I15" s="102"/>
      <c r="J15" s="103">
        <f t="shared" si="1"/>
        <v>26.969684817180521</v>
      </c>
      <c r="K15" s="103">
        <f t="shared" si="2"/>
        <v>100</v>
      </c>
    </row>
    <row r="16" spans="1:11">
      <c r="A16" s="104"/>
      <c r="B16" s="104" t="s">
        <v>308</v>
      </c>
      <c r="C16" s="101">
        <v>1737.430578</v>
      </c>
      <c r="D16" s="101">
        <v>1737.430578</v>
      </c>
      <c r="E16" s="101">
        <v>368.51272799999998</v>
      </c>
      <c r="F16" s="101">
        <v>100.750091</v>
      </c>
      <c r="G16" s="101">
        <v>221.59529361000003</v>
      </c>
      <c r="H16" s="101">
        <v>331.74737953999994</v>
      </c>
      <c r="I16" s="102"/>
      <c r="J16" s="103">
        <f t="shared" si="1"/>
        <v>19.09413727032954</v>
      </c>
      <c r="K16" s="103">
        <f t="shared" si="2"/>
        <v>90.02331651893445</v>
      </c>
    </row>
    <row r="17" spans="1:11">
      <c r="A17" s="106"/>
      <c r="B17" s="104" t="s">
        <v>309</v>
      </c>
      <c r="C17" s="101">
        <v>718.87120500000003</v>
      </c>
      <c r="D17" s="101">
        <v>718.87120499999992</v>
      </c>
      <c r="E17" s="101">
        <v>75.806638860000035</v>
      </c>
      <c r="F17" s="101">
        <v>0.47345659000000001</v>
      </c>
      <c r="G17" s="101">
        <v>50.859668419999998</v>
      </c>
      <c r="H17" s="101">
        <v>75.200735320000021</v>
      </c>
      <c r="I17" s="102"/>
      <c r="J17" s="103">
        <f t="shared" si="1"/>
        <v>10.460946939723373</v>
      </c>
      <c r="K17" s="103">
        <f t="shared" si="2"/>
        <v>99.200724964050963</v>
      </c>
    </row>
    <row r="18" spans="1:11">
      <c r="A18" s="96" t="s">
        <v>39</v>
      </c>
      <c r="B18" s="96"/>
      <c r="C18" s="97">
        <v>290.30416600000001</v>
      </c>
      <c r="D18" s="97">
        <v>319.50481803000002</v>
      </c>
      <c r="E18" s="97">
        <v>78.476834560000015</v>
      </c>
      <c r="F18" s="97">
        <v>14.222762790000001</v>
      </c>
      <c r="G18" s="97">
        <v>38.242374270000013</v>
      </c>
      <c r="H18" s="97">
        <v>73.543615590000002</v>
      </c>
      <c r="I18" s="98"/>
      <c r="J18" s="99">
        <f t="shared" si="1"/>
        <v>23.017998928296159</v>
      </c>
      <c r="K18" s="99">
        <f t="shared" si="2"/>
        <v>93.713789556294742</v>
      </c>
    </row>
    <row r="19" spans="1:11">
      <c r="A19" s="104"/>
      <c r="B19" s="104" t="s">
        <v>310</v>
      </c>
      <c r="C19" s="101">
        <v>177.49219299999999</v>
      </c>
      <c r="D19" s="101">
        <v>207.02459343000001</v>
      </c>
      <c r="E19" s="101">
        <v>58.547365840000012</v>
      </c>
      <c r="F19" s="101">
        <v>9.3250787200000005</v>
      </c>
      <c r="G19" s="101">
        <v>28.086319500000016</v>
      </c>
      <c r="H19" s="101">
        <v>55.940307120000007</v>
      </c>
      <c r="I19" s="102"/>
      <c r="J19" s="103">
        <f t="shared" si="1"/>
        <v>27.021092611837332</v>
      </c>
      <c r="K19" s="103">
        <f t="shared" si="2"/>
        <v>95.547094762342255</v>
      </c>
    </row>
    <row r="20" spans="1:11">
      <c r="A20" s="104"/>
      <c r="B20" s="104" t="s">
        <v>311</v>
      </c>
      <c r="C20" s="101">
        <v>112.81197299999999</v>
      </c>
      <c r="D20" s="101">
        <v>112.48022460000003</v>
      </c>
      <c r="E20" s="101">
        <v>19.929468720000003</v>
      </c>
      <c r="F20" s="101">
        <v>4.8976840699999995</v>
      </c>
      <c r="G20" s="101">
        <v>10.156054770000001</v>
      </c>
      <c r="H20" s="101">
        <v>17.603308470000002</v>
      </c>
      <c r="I20" s="102"/>
      <c r="J20" s="103">
        <f t="shared" si="1"/>
        <v>15.650136308493821</v>
      </c>
      <c r="K20" s="103">
        <f t="shared" si="2"/>
        <v>88.328036824857207</v>
      </c>
    </row>
    <row r="21" spans="1:11">
      <c r="A21" s="96" t="s">
        <v>44</v>
      </c>
      <c r="B21" s="96"/>
      <c r="C21" s="97">
        <v>2335.6217691600004</v>
      </c>
      <c r="D21" s="97">
        <v>2332.6094647600003</v>
      </c>
      <c r="E21" s="97">
        <v>236.49916272999999</v>
      </c>
      <c r="F21" s="97">
        <v>32.391692719999995</v>
      </c>
      <c r="G21" s="97">
        <v>82.263275680000007</v>
      </c>
      <c r="H21" s="97">
        <v>160.14315722999999</v>
      </c>
      <c r="I21" s="98"/>
      <c r="J21" s="99">
        <f t="shared" si="1"/>
        <v>6.8654080183318182</v>
      </c>
      <c r="K21" s="99">
        <f t="shared" si="2"/>
        <v>67.714048278821153</v>
      </c>
    </row>
    <row r="22" spans="1:11">
      <c r="A22" s="104"/>
      <c r="B22" s="105" t="str">
        <f>+[39]Hoja4!$B$26</f>
        <v>Procuraduría Federal del Consumidor</v>
      </c>
      <c r="C22" s="101">
        <v>17.500000220000011</v>
      </c>
      <c r="D22" s="101">
        <v>19.63731567</v>
      </c>
      <c r="E22" s="101">
        <v>2.9228589500000002</v>
      </c>
      <c r="F22" s="101">
        <v>0.69309825999999997</v>
      </c>
      <c r="G22" s="101">
        <v>1.5321305300000001</v>
      </c>
      <c r="H22" s="101">
        <v>2.3653424799999998</v>
      </c>
      <c r="I22" s="102"/>
      <c r="J22" s="103">
        <f t="shared" si="1"/>
        <v>12.045141605650015</v>
      </c>
      <c r="K22" s="103">
        <f t="shared" si="2"/>
        <v>80.925645762002972</v>
      </c>
    </row>
    <row r="23" spans="1:11">
      <c r="A23" s="104"/>
      <c r="B23" s="104" t="str">
        <f>+[39]Hoja4!$B$23</f>
        <v>Dirección General de Innovación, Servicios y Comercio Interior</v>
      </c>
      <c r="C23" s="101">
        <v>1091.7488739999999</v>
      </c>
      <c r="D23" s="101">
        <v>1091.7488739999999</v>
      </c>
      <c r="E23" s="101">
        <v>3.4147405000000002</v>
      </c>
      <c r="F23" s="101">
        <v>0</v>
      </c>
      <c r="G23" s="101">
        <v>2.0237678400000001</v>
      </c>
      <c r="H23" s="101">
        <v>3.4147405000000002</v>
      </c>
      <c r="I23" s="102"/>
      <c r="J23" s="103">
        <f t="shared" si="1"/>
        <v>0.31277710298788003</v>
      </c>
      <c r="K23" s="103">
        <f t="shared" si="2"/>
        <v>100</v>
      </c>
    </row>
    <row r="24" spans="1:11">
      <c r="A24" s="104"/>
      <c r="B24" s="104" t="str">
        <f>+[39]Hoja4!$B$22</f>
        <v>Dirección General de Industrias Ligeras</v>
      </c>
      <c r="C24" s="101">
        <v>5</v>
      </c>
      <c r="D24" s="101">
        <v>5</v>
      </c>
      <c r="E24" s="101">
        <v>0</v>
      </c>
      <c r="F24" s="101">
        <v>0</v>
      </c>
      <c r="G24" s="101">
        <v>0</v>
      </c>
      <c r="H24" s="101">
        <v>0</v>
      </c>
      <c r="I24" s="102"/>
      <c r="J24" s="103" t="s">
        <v>184</v>
      </c>
      <c r="K24" s="103" t="s">
        <v>184</v>
      </c>
    </row>
    <row r="25" spans="1:11">
      <c r="A25" s="104"/>
      <c r="B25" s="104" t="s">
        <v>312</v>
      </c>
      <c r="C25" s="101">
        <v>101.54359100000001</v>
      </c>
      <c r="D25" s="101">
        <v>101.54359100000001</v>
      </c>
      <c r="E25" s="101">
        <v>0</v>
      </c>
      <c r="F25" s="101">
        <v>0</v>
      </c>
      <c r="G25" s="101">
        <v>0</v>
      </c>
      <c r="H25" s="101">
        <v>0</v>
      </c>
      <c r="I25" s="102"/>
      <c r="J25" s="103" t="s">
        <v>184</v>
      </c>
      <c r="K25" s="103" t="s">
        <v>184</v>
      </c>
    </row>
    <row r="26" spans="1:11">
      <c r="A26" s="104"/>
      <c r="B26" s="104" t="s">
        <v>313</v>
      </c>
      <c r="C26" s="101">
        <v>378.61358898999993</v>
      </c>
      <c r="D26" s="101">
        <v>411.76052600000003</v>
      </c>
      <c r="E26" s="101">
        <v>42.317569140000003</v>
      </c>
      <c r="F26" s="101">
        <v>4.7461500000000001</v>
      </c>
      <c r="G26" s="101">
        <v>17.701994350000003</v>
      </c>
      <c r="H26" s="101">
        <v>38.321446139999999</v>
      </c>
      <c r="I26" s="102"/>
      <c r="J26" s="103">
        <f t="shared" si="1"/>
        <v>9.3067313936741947</v>
      </c>
      <c r="K26" s="103">
        <f t="shared" si="2"/>
        <v>90.556822895994898</v>
      </c>
    </row>
    <row r="27" spans="1:11">
      <c r="A27" s="104"/>
      <c r="B27" s="107" t="s">
        <v>314</v>
      </c>
      <c r="C27" s="101">
        <v>132.22246900999997</v>
      </c>
      <c r="D27" s="101">
        <v>131.98528209</v>
      </c>
      <c r="E27" s="101">
        <v>36.89565339</v>
      </c>
      <c r="F27" s="101">
        <v>10.213106219999998</v>
      </c>
      <c r="G27" s="101">
        <v>16.89771494</v>
      </c>
      <c r="H27" s="101">
        <v>23.548425490000003</v>
      </c>
      <c r="I27" s="102"/>
      <c r="J27" s="103">
        <f t="shared" si="1"/>
        <v>17.841705618314677</v>
      </c>
      <c r="K27" s="103">
        <f t="shared" si="2"/>
        <v>63.824389396455153</v>
      </c>
    </row>
    <row r="28" spans="1:11">
      <c r="A28" s="104"/>
      <c r="B28" s="104" t="s">
        <v>315</v>
      </c>
      <c r="C28" s="101">
        <v>608.99324594000052</v>
      </c>
      <c r="D28" s="101">
        <v>570.93387600000005</v>
      </c>
      <c r="E28" s="101">
        <v>150.94834075</v>
      </c>
      <c r="F28" s="101">
        <v>16.739338239999999</v>
      </c>
      <c r="G28" s="101">
        <v>44.107668020000006</v>
      </c>
      <c r="H28" s="101">
        <v>92.493202619999977</v>
      </c>
      <c r="I28" s="102"/>
      <c r="J28" s="103">
        <f t="shared" si="1"/>
        <v>16.200335364230508</v>
      </c>
      <c r="K28" s="103">
        <f t="shared" si="2"/>
        <v>61.274739530384657</v>
      </c>
    </row>
    <row r="29" spans="1:11">
      <c r="A29" s="96" t="s">
        <v>47</v>
      </c>
      <c r="B29" s="96"/>
      <c r="C29" s="97">
        <v>18496.52764</v>
      </c>
      <c r="D29" s="97">
        <v>18507.137510659999</v>
      </c>
      <c r="E29" s="97">
        <v>4854.04202111</v>
      </c>
      <c r="F29" s="97">
        <v>2028.1408078700001</v>
      </c>
      <c r="G29" s="97">
        <v>3474.9332599699992</v>
      </c>
      <c r="H29" s="97">
        <v>4621.7252581100001</v>
      </c>
      <c r="I29" s="98"/>
      <c r="J29" s="99">
        <f t="shared" si="1"/>
        <v>24.972663954368493</v>
      </c>
      <c r="K29" s="99">
        <f t="shared" si="2"/>
        <v>95.213952372277262</v>
      </c>
    </row>
    <row r="30" spans="1:11">
      <c r="A30" s="104"/>
      <c r="B30" s="104" t="s">
        <v>316</v>
      </c>
      <c r="C30" s="101">
        <v>2.7</v>
      </c>
      <c r="D30" s="101">
        <v>2.7</v>
      </c>
      <c r="E30" s="101">
        <v>0</v>
      </c>
      <c r="F30" s="101">
        <v>0</v>
      </c>
      <c r="G30" s="101">
        <v>0</v>
      </c>
      <c r="H30" s="101">
        <v>0</v>
      </c>
      <c r="I30" s="102"/>
      <c r="J30" s="103" t="s">
        <v>184</v>
      </c>
      <c r="K30" s="103" t="s">
        <v>184</v>
      </c>
    </row>
    <row r="31" spans="1:11">
      <c r="A31" s="104"/>
      <c r="B31" s="104" t="s">
        <v>317</v>
      </c>
      <c r="C31" s="101">
        <v>357.54526199999998</v>
      </c>
      <c r="D31" s="101">
        <v>357.54526199999998</v>
      </c>
      <c r="E31" s="101">
        <v>1.31715855</v>
      </c>
      <c r="F31" s="101">
        <v>0</v>
      </c>
      <c r="G31" s="101">
        <v>1.31715855</v>
      </c>
      <c r="H31" s="101">
        <v>1.31715855</v>
      </c>
      <c r="I31" s="102"/>
      <c r="J31" s="103">
        <f t="shared" si="1"/>
        <v>0.36838931737822889</v>
      </c>
      <c r="K31" s="103">
        <f t="shared" si="2"/>
        <v>100</v>
      </c>
    </row>
    <row r="32" spans="1:11">
      <c r="A32" s="104"/>
      <c r="B32" s="104" t="s">
        <v>318</v>
      </c>
      <c r="C32" s="101">
        <v>1141.121318</v>
      </c>
      <c r="D32" s="101">
        <v>1141.121318</v>
      </c>
      <c r="E32" s="101">
        <v>224.08240000000001</v>
      </c>
      <c r="F32" s="101">
        <v>110.27119999999999</v>
      </c>
      <c r="G32" s="101">
        <v>165.4068</v>
      </c>
      <c r="H32" s="101">
        <v>224.08240000000001</v>
      </c>
      <c r="I32" s="102"/>
      <c r="J32" s="103">
        <f t="shared" si="1"/>
        <v>19.637035647773253</v>
      </c>
      <c r="K32" s="103">
        <f t="shared" si="2"/>
        <v>100</v>
      </c>
    </row>
    <row r="33" spans="1:11">
      <c r="A33" s="104"/>
      <c r="B33" s="104" t="s">
        <v>319</v>
      </c>
      <c r="C33" s="101">
        <v>153.74234999999999</v>
      </c>
      <c r="D33" s="101">
        <v>222.73602343000002</v>
      </c>
      <c r="E33" s="101">
        <v>31.792714660000001</v>
      </c>
      <c r="F33" s="101">
        <v>14.984076589999999</v>
      </c>
      <c r="G33" s="101">
        <v>25.250172299999996</v>
      </c>
      <c r="H33" s="101">
        <v>31.792714660000001</v>
      </c>
      <c r="I33" s="102"/>
      <c r="J33" s="103">
        <f t="shared" si="1"/>
        <v>14.273719253137157</v>
      </c>
      <c r="K33" s="103">
        <f t="shared" si="2"/>
        <v>100</v>
      </c>
    </row>
    <row r="34" spans="1:11">
      <c r="A34" s="104"/>
      <c r="B34" s="104" t="s">
        <v>320</v>
      </c>
      <c r="C34" s="101">
        <v>7.2769750000000002</v>
      </c>
      <c r="D34" s="101">
        <v>7.2769750000000002</v>
      </c>
      <c r="E34" s="101">
        <v>0</v>
      </c>
      <c r="F34" s="101">
        <v>0</v>
      </c>
      <c r="G34" s="101">
        <v>0</v>
      </c>
      <c r="H34" s="101">
        <v>0</v>
      </c>
      <c r="I34" s="102"/>
      <c r="J34" s="103" t="s">
        <v>184</v>
      </c>
      <c r="K34" s="103" t="s">
        <v>184</v>
      </c>
    </row>
    <row r="35" spans="1:11">
      <c r="A35" s="104"/>
      <c r="B35" s="104" t="s">
        <v>321</v>
      </c>
      <c r="C35" s="101">
        <v>146.79942600000001</v>
      </c>
      <c r="D35" s="101">
        <v>146.4399243</v>
      </c>
      <c r="E35" s="101">
        <v>28.700081300000001</v>
      </c>
      <c r="F35" s="101">
        <v>14.323586000000001</v>
      </c>
      <c r="G35" s="101">
        <v>22.914679</v>
      </c>
      <c r="H35" s="101">
        <v>28.700081300000001</v>
      </c>
      <c r="I35" s="102"/>
      <c r="J35" s="103">
        <f t="shared" si="1"/>
        <v>19.598536012081237</v>
      </c>
      <c r="K35" s="103">
        <f t="shared" si="2"/>
        <v>100</v>
      </c>
    </row>
    <row r="36" spans="1:11">
      <c r="A36" s="104"/>
      <c r="B36" s="104" t="s">
        <v>322</v>
      </c>
      <c r="C36" s="101">
        <v>1944.0214149999999</v>
      </c>
      <c r="D36" s="101">
        <v>1944.0214149999999</v>
      </c>
      <c r="E36" s="101">
        <v>561.71191099999999</v>
      </c>
      <c r="F36" s="101">
        <v>203.60055600000001</v>
      </c>
      <c r="G36" s="101">
        <v>382.90632499999998</v>
      </c>
      <c r="H36" s="101">
        <v>561.71191099999999</v>
      </c>
      <c r="I36" s="102"/>
      <c r="J36" s="103">
        <f t="shared" si="1"/>
        <v>28.894327329207947</v>
      </c>
      <c r="K36" s="103">
        <f t="shared" si="2"/>
        <v>100</v>
      </c>
    </row>
    <row r="37" spans="1:11">
      <c r="A37" s="104"/>
      <c r="B37" s="104" t="s">
        <v>323</v>
      </c>
      <c r="C37" s="101">
        <v>8352.7833759999994</v>
      </c>
      <c r="D37" s="101">
        <v>8352.7833759999994</v>
      </c>
      <c r="E37" s="101">
        <v>2421.7072122</v>
      </c>
      <c r="F37" s="101">
        <v>1140.7594921699999</v>
      </c>
      <c r="G37" s="101">
        <v>1878.6472001300001</v>
      </c>
      <c r="H37" s="101">
        <v>2421.7072122</v>
      </c>
      <c r="I37" s="102"/>
      <c r="J37" s="103">
        <f t="shared" si="1"/>
        <v>28.992817162699037</v>
      </c>
      <c r="K37" s="103">
        <f t="shared" si="2"/>
        <v>100</v>
      </c>
    </row>
    <row r="38" spans="1:11">
      <c r="A38" s="104"/>
      <c r="B38" s="104" t="s">
        <v>324</v>
      </c>
      <c r="C38" s="101">
        <v>2247.8880170000002</v>
      </c>
      <c r="D38" s="101">
        <v>2222.7410283000004</v>
      </c>
      <c r="E38" s="101">
        <v>638.74060799999995</v>
      </c>
      <c r="F38" s="101">
        <v>291.47318999999999</v>
      </c>
      <c r="G38" s="101">
        <v>481.783548</v>
      </c>
      <c r="H38" s="101">
        <v>638.74060799999995</v>
      </c>
      <c r="I38" s="102"/>
      <c r="J38" s="103">
        <f t="shared" si="1"/>
        <v>28.736618430466564</v>
      </c>
      <c r="K38" s="103">
        <f t="shared" si="2"/>
        <v>100</v>
      </c>
    </row>
    <row r="39" spans="1:11">
      <c r="A39" s="104"/>
      <c r="B39" s="104" t="s">
        <v>325</v>
      </c>
      <c r="C39" s="101">
        <v>232.05964700000001</v>
      </c>
      <c r="D39" s="101">
        <v>232.36442293000005</v>
      </c>
      <c r="E39" s="101">
        <v>57.966860379999993</v>
      </c>
      <c r="F39" s="101">
        <v>10.30250216</v>
      </c>
      <c r="G39" s="101">
        <v>32.075054030000004</v>
      </c>
      <c r="H39" s="101">
        <v>52.30518545999999</v>
      </c>
      <c r="I39" s="102"/>
      <c r="J39" s="103">
        <f t="shared" si="1"/>
        <v>22.509980142595655</v>
      </c>
      <c r="K39" s="103">
        <f t="shared" si="2"/>
        <v>90.23291086858066</v>
      </c>
    </row>
    <row r="40" spans="1:11">
      <c r="A40" s="104"/>
      <c r="B40" s="104" t="s">
        <v>326</v>
      </c>
      <c r="C40" s="101">
        <v>2.5215800000000002</v>
      </c>
      <c r="D40" s="101">
        <v>2.4600559999999994</v>
      </c>
      <c r="E40" s="101">
        <v>0.44914269000000001</v>
      </c>
      <c r="F40" s="101">
        <v>0.14226</v>
      </c>
      <c r="G40" s="101">
        <v>0.36659199999999997</v>
      </c>
      <c r="H40" s="101">
        <v>0.44914269000000001</v>
      </c>
      <c r="I40" s="102"/>
      <c r="J40" s="103">
        <f t="shared" si="1"/>
        <v>18.257417310825449</v>
      </c>
      <c r="K40" s="103">
        <f t="shared" si="2"/>
        <v>100</v>
      </c>
    </row>
    <row r="41" spans="1:11">
      <c r="A41" s="104"/>
      <c r="B41" s="104" t="s">
        <v>327</v>
      </c>
      <c r="C41" s="101">
        <v>2924.544754</v>
      </c>
      <c r="D41" s="101">
        <v>2894.2724471000006</v>
      </c>
      <c r="E41" s="101">
        <v>701.75251814000001</v>
      </c>
      <c r="F41" s="101">
        <v>191.46890897</v>
      </c>
      <c r="G41" s="101">
        <v>376.95140502999988</v>
      </c>
      <c r="H41" s="101">
        <v>486.42850707999992</v>
      </c>
      <c r="I41" s="102"/>
      <c r="J41" s="103">
        <f t="shared" si="1"/>
        <v>16.806590117920344</v>
      </c>
      <c r="K41" s="103">
        <f t="shared" si="2"/>
        <v>69.316246754522808</v>
      </c>
    </row>
    <row r="42" spans="1:11">
      <c r="A42" s="104"/>
      <c r="B42" s="104" t="s">
        <v>328</v>
      </c>
      <c r="C42" s="101">
        <v>187.194794</v>
      </c>
      <c r="D42" s="101">
        <v>187.004794</v>
      </c>
      <c r="E42" s="101">
        <v>22.849589189999996</v>
      </c>
      <c r="F42" s="101">
        <v>6.0573172699999995</v>
      </c>
      <c r="G42" s="101">
        <v>11.080809670000001</v>
      </c>
      <c r="H42" s="101">
        <v>18.316042280000001</v>
      </c>
      <c r="I42" s="102"/>
      <c r="J42" s="103">
        <f t="shared" si="1"/>
        <v>9.7944239226294911</v>
      </c>
      <c r="K42" s="103">
        <f t="shared" si="2"/>
        <v>80.159175413166381</v>
      </c>
    </row>
    <row r="43" spans="1:11">
      <c r="A43" s="104"/>
      <c r="B43" s="104" t="s">
        <v>329</v>
      </c>
      <c r="C43" s="101">
        <v>638.59167200000002</v>
      </c>
      <c r="D43" s="101">
        <v>638.59167200000002</v>
      </c>
      <c r="E43" s="101">
        <v>125.923564</v>
      </c>
      <c r="F43" s="101">
        <v>35.203299709999996</v>
      </c>
      <c r="G43" s="101">
        <v>71.581957259999996</v>
      </c>
      <c r="H43" s="101">
        <v>119.12603389</v>
      </c>
      <c r="I43" s="102"/>
      <c r="J43" s="103">
        <f t="shared" si="1"/>
        <v>18.654492238664837</v>
      </c>
      <c r="K43" s="103">
        <f t="shared" si="2"/>
        <v>94.601860133183663</v>
      </c>
    </row>
    <row r="44" spans="1:11">
      <c r="A44" s="104"/>
      <c r="B44" s="104" t="s">
        <v>226</v>
      </c>
      <c r="C44" s="101">
        <v>157.737054</v>
      </c>
      <c r="D44" s="101">
        <v>155.07879660000003</v>
      </c>
      <c r="E44" s="101">
        <v>37.048260999999997</v>
      </c>
      <c r="F44" s="101">
        <v>9.5544189999999993</v>
      </c>
      <c r="G44" s="101">
        <v>24.651558999999999</v>
      </c>
      <c r="H44" s="101">
        <v>37.048260999999997</v>
      </c>
      <c r="I44" s="102"/>
      <c r="J44" s="103">
        <f t="shared" si="1"/>
        <v>23.889959048083035</v>
      </c>
      <c r="K44" s="103">
        <f t="shared" si="2"/>
        <v>100</v>
      </c>
    </row>
    <row r="45" spans="1:11">
      <c r="A45" s="96" t="s">
        <v>56</v>
      </c>
      <c r="B45" s="96"/>
      <c r="C45" s="97">
        <v>5962.1189550000008</v>
      </c>
      <c r="D45" s="97">
        <v>5966.7572072600005</v>
      </c>
      <c r="E45" s="97">
        <v>1016.1916269899997</v>
      </c>
      <c r="F45" s="97">
        <v>273.34937916000001</v>
      </c>
      <c r="G45" s="97">
        <v>572.44355489999998</v>
      </c>
      <c r="H45" s="97">
        <v>933.19579615000021</v>
      </c>
      <c r="I45" s="98"/>
      <c r="J45" s="99">
        <f t="shared" si="1"/>
        <v>15.639915681746567</v>
      </c>
      <c r="K45" s="99">
        <f t="shared" si="2"/>
        <v>91.832659447722818</v>
      </c>
    </row>
    <row r="46" spans="1:11" ht="16.5">
      <c r="A46" s="106"/>
      <c r="B46" s="108" t="s">
        <v>330</v>
      </c>
      <c r="C46" s="101">
        <v>2.2147000000000001</v>
      </c>
      <c r="D46" s="101">
        <v>2.0754999999999999</v>
      </c>
      <c r="E46" s="101">
        <v>0.17480000000000001</v>
      </c>
      <c r="F46" s="101">
        <v>0</v>
      </c>
      <c r="G46" s="101">
        <v>0</v>
      </c>
      <c r="H46" s="101">
        <v>0.17480000000000001</v>
      </c>
      <c r="I46" s="102"/>
      <c r="J46" s="103">
        <f t="shared" si="1"/>
        <v>8.4220669718140204</v>
      </c>
      <c r="K46" s="103">
        <f t="shared" si="2"/>
        <v>100</v>
      </c>
    </row>
    <row r="47" spans="1:11">
      <c r="A47" s="106"/>
      <c r="B47" s="105" t="s">
        <v>331</v>
      </c>
      <c r="C47" s="101">
        <v>2815.5353049999999</v>
      </c>
      <c r="D47" s="101">
        <v>2815.5353049999999</v>
      </c>
      <c r="E47" s="101">
        <v>496.28652103999997</v>
      </c>
      <c r="F47" s="101">
        <v>158.61916832</v>
      </c>
      <c r="G47" s="101">
        <v>306.61060747000005</v>
      </c>
      <c r="H47" s="101">
        <v>496.28652103999997</v>
      </c>
      <c r="I47" s="102"/>
      <c r="J47" s="103">
        <f t="shared" si="1"/>
        <v>17.626719869527616</v>
      </c>
      <c r="K47" s="103">
        <f t="shared" si="2"/>
        <v>100</v>
      </c>
    </row>
    <row r="48" spans="1:11">
      <c r="A48" s="104"/>
      <c r="B48" s="105" t="s">
        <v>332</v>
      </c>
      <c r="C48" s="101">
        <v>15.593838999999999</v>
      </c>
      <c r="D48" s="101">
        <v>15.593838999999999</v>
      </c>
      <c r="E48" s="101">
        <v>1.4659139299999999</v>
      </c>
      <c r="F48" s="101">
        <v>0.33179296000000003</v>
      </c>
      <c r="G48" s="101">
        <v>1.09076792</v>
      </c>
      <c r="H48" s="101">
        <v>1.4659139299999999</v>
      </c>
      <c r="I48" s="102"/>
      <c r="J48" s="103">
        <f t="shared" si="1"/>
        <v>9.400596799800228</v>
      </c>
      <c r="K48" s="103">
        <f t="shared" si="2"/>
        <v>100</v>
      </c>
    </row>
    <row r="49" spans="1:11">
      <c r="A49" s="104"/>
      <c r="B49" s="105" t="s">
        <v>333</v>
      </c>
      <c r="C49" s="101">
        <v>167.07008400000001</v>
      </c>
      <c r="D49" s="101">
        <v>167.07008400000001</v>
      </c>
      <c r="E49" s="101">
        <v>27.415081160000007</v>
      </c>
      <c r="F49" s="101">
        <v>6.6776452900000001</v>
      </c>
      <c r="G49" s="101">
        <v>14.51353061</v>
      </c>
      <c r="H49" s="101">
        <v>24.989926780000001</v>
      </c>
      <c r="I49" s="102"/>
      <c r="J49" s="103">
        <f t="shared" si="1"/>
        <v>14.957750772424344</v>
      </c>
      <c r="K49" s="103">
        <f t="shared" si="2"/>
        <v>91.153940541535121</v>
      </c>
    </row>
    <row r="50" spans="1:11">
      <c r="A50" s="104"/>
      <c r="B50" s="105" t="s">
        <v>334</v>
      </c>
      <c r="C50" s="101">
        <v>13.497351</v>
      </c>
      <c r="D50" s="101">
        <v>13.497351</v>
      </c>
      <c r="E50" s="101">
        <v>1.6643729299999999</v>
      </c>
      <c r="F50" s="101">
        <v>0.41880600000000001</v>
      </c>
      <c r="G50" s="101">
        <v>0.94981092999999994</v>
      </c>
      <c r="H50" s="101">
        <v>1.6623829299999999</v>
      </c>
      <c r="I50" s="102"/>
      <c r="J50" s="103">
        <f t="shared" si="1"/>
        <v>12.316364374016796</v>
      </c>
      <c r="K50" s="103">
        <f t="shared" si="2"/>
        <v>99.880435450244917</v>
      </c>
    </row>
    <row r="51" spans="1:11">
      <c r="A51" s="104"/>
      <c r="B51" s="105" t="s">
        <v>335</v>
      </c>
      <c r="C51" s="101">
        <v>0.39</v>
      </c>
      <c r="D51" s="101">
        <v>0.39</v>
      </c>
      <c r="E51" s="101">
        <v>0</v>
      </c>
      <c r="F51" s="101">
        <v>0</v>
      </c>
      <c r="G51" s="101">
        <v>0</v>
      </c>
      <c r="H51" s="101">
        <v>0</v>
      </c>
      <c r="I51" s="102"/>
      <c r="J51" s="103" t="s">
        <v>184</v>
      </c>
      <c r="K51" s="103" t="s">
        <v>184</v>
      </c>
    </row>
    <row r="52" spans="1:11">
      <c r="A52" s="104"/>
      <c r="B52" s="105" t="s">
        <v>336</v>
      </c>
      <c r="C52" s="101">
        <v>34.933880000000002</v>
      </c>
      <c r="D52" s="101">
        <v>34.933880000000002</v>
      </c>
      <c r="E52" s="101">
        <v>6.42467539</v>
      </c>
      <c r="F52" s="101">
        <v>1.7118973200000001</v>
      </c>
      <c r="G52" s="101">
        <v>3.7014595200000002</v>
      </c>
      <c r="H52" s="101">
        <v>6.2270063899999997</v>
      </c>
      <c r="I52" s="102"/>
      <c r="J52" s="103">
        <f t="shared" si="1"/>
        <v>17.825121028640389</v>
      </c>
      <c r="K52" s="103">
        <f t="shared" si="2"/>
        <v>96.923284243937488</v>
      </c>
    </row>
    <row r="53" spans="1:11">
      <c r="A53" s="104"/>
      <c r="B53" s="105" t="s">
        <v>337</v>
      </c>
      <c r="C53" s="101">
        <v>83.299605</v>
      </c>
      <c r="D53" s="101">
        <v>83.277593999999993</v>
      </c>
      <c r="E53" s="101">
        <v>16.0776036</v>
      </c>
      <c r="F53" s="101">
        <v>2.5947167599999998</v>
      </c>
      <c r="G53" s="101">
        <v>10.044703999999999</v>
      </c>
      <c r="H53" s="101">
        <v>15.982756980000003</v>
      </c>
      <c r="I53" s="102"/>
      <c r="J53" s="103">
        <f t="shared" si="1"/>
        <v>19.192145464721282</v>
      </c>
      <c r="K53" s="103">
        <f t="shared" si="2"/>
        <v>99.410069918628935</v>
      </c>
    </row>
    <row r="54" spans="1:11">
      <c r="A54" s="104"/>
      <c r="B54" s="105" t="s">
        <v>338</v>
      </c>
      <c r="C54" s="101">
        <v>48.806961000000001</v>
      </c>
      <c r="D54" s="101">
        <v>48.806961000000008</v>
      </c>
      <c r="E54" s="101">
        <v>7.0134044299999996</v>
      </c>
      <c r="F54" s="101">
        <v>0.68133719999999998</v>
      </c>
      <c r="G54" s="101">
        <v>2.7015694300000002</v>
      </c>
      <c r="H54" s="101">
        <v>4.7547887800000002</v>
      </c>
      <c r="I54" s="102"/>
      <c r="J54" s="103">
        <f t="shared" si="1"/>
        <v>9.7420299944509949</v>
      </c>
      <c r="K54" s="103">
        <f t="shared" si="2"/>
        <v>67.795730696226229</v>
      </c>
    </row>
    <row r="55" spans="1:11">
      <c r="A55" s="104"/>
      <c r="B55" s="105" t="s">
        <v>339</v>
      </c>
      <c r="C55" s="101">
        <v>164.94762299999999</v>
      </c>
      <c r="D55" s="101">
        <v>164.94762299999999</v>
      </c>
      <c r="E55" s="101">
        <v>34.12569817</v>
      </c>
      <c r="F55" s="101">
        <v>6.4414306199999993</v>
      </c>
      <c r="G55" s="101">
        <v>15.228423150000003</v>
      </c>
      <c r="H55" s="101">
        <v>32.502362569999995</v>
      </c>
      <c r="I55" s="102"/>
      <c r="J55" s="103">
        <f t="shared" si="1"/>
        <v>19.704656532092006</v>
      </c>
      <c r="K55" s="103">
        <f t="shared" si="2"/>
        <v>95.243069923688523</v>
      </c>
    </row>
    <row r="56" spans="1:11">
      <c r="A56" s="104"/>
      <c r="B56" s="105" t="s">
        <v>340</v>
      </c>
      <c r="C56" s="101">
        <v>28.968831000000002</v>
      </c>
      <c r="D56" s="101">
        <v>28.968831000000002</v>
      </c>
      <c r="E56" s="101">
        <v>2.7770243799999998</v>
      </c>
      <c r="F56" s="101">
        <v>0.42136728000000001</v>
      </c>
      <c r="G56" s="101">
        <v>0.95132733999999985</v>
      </c>
      <c r="H56" s="101">
        <v>1.59033764</v>
      </c>
      <c r="I56" s="102"/>
      <c r="J56" s="103">
        <f t="shared" si="1"/>
        <v>5.4898233207960647</v>
      </c>
      <c r="K56" s="103">
        <f t="shared" si="2"/>
        <v>57.267687365423861</v>
      </c>
    </row>
    <row r="57" spans="1:11">
      <c r="A57" s="104"/>
      <c r="B57" s="105" t="str">
        <f>+[39]Hoja4!$B$54</f>
        <v>Hospital Regional de Alta Especialidad de Ixtapaluca</v>
      </c>
      <c r="C57" s="101">
        <v>5.9583399999999997</v>
      </c>
      <c r="D57" s="101">
        <v>7.7723399999999998</v>
      </c>
      <c r="E57" s="101">
        <v>1.0417064200000001</v>
      </c>
      <c r="F57" s="101">
        <v>0.27860739999999995</v>
      </c>
      <c r="G57" s="101">
        <v>0.55585941999999999</v>
      </c>
      <c r="H57" s="101">
        <v>0.91421242000000003</v>
      </c>
      <c r="I57" s="102"/>
      <c r="J57" s="103">
        <f t="shared" si="1"/>
        <v>11.762383271961856</v>
      </c>
      <c r="K57" s="103">
        <f t="shared" si="2"/>
        <v>87.761043077760803</v>
      </c>
    </row>
    <row r="58" spans="1:11">
      <c r="A58" s="104"/>
      <c r="B58" s="105" t="s">
        <v>341</v>
      </c>
      <c r="C58" s="101">
        <v>6.9315410000000002</v>
      </c>
      <c r="D58" s="101">
        <v>6.9315410000000002</v>
      </c>
      <c r="E58" s="101">
        <v>0.30787561999999996</v>
      </c>
      <c r="F58" s="101">
        <v>7.1997809999999995E-2</v>
      </c>
      <c r="G58" s="101">
        <v>0.18616087999999997</v>
      </c>
      <c r="H58" s="101">
        <v>0.30587561999999996</v>
      </c>
      <c r="I58" s="102"/>
      <c r="J58" s="103">
        <f t="shared" si="1"/>
        <v>4.4128083495430523</v>
      </c>
      <c r="K58" s="103">
        <f t="shared" si="2"/>
        <v>99.350387016679008</v>
      </c>
    </row>
    <row r="59" spans="1:11">
      <c r="A59" s="104"/>
      <c r="B59" s="105" t="s">
        <v>342</v>
      </c>
      <c r="C59" s="101">
        <v>8.219341</v>
      </c>
      <c r="D59" s="101">
        <v>8.0557118499999998</v>
      </c>
      <c r="E59" s="101">
        <v>6.888785E-2</v>
      </c>
      <c r="F59" s="101">
        <v>9.4090000000000007E-3</v>
      </c>
      <c r="G59" s="101">
        <v>1.3108E-2</v>
      </c>
      <c r="H59" s="101">
        <v>6.888785E-2</v>
      </c>
      <c r="I59" s="102"/>
      <c r="J59" s="103">
        <f t="shared" si="1"/>
        <v>0.85514292569935957</v>
      </c>
      <c r="K59" s="103">
        <f t="shared" si="2"/>
        <v>100</v>
      </c>
    </row>
    <row r="60" spans="1:11">
      <c r="A60" s="104"/>
      <c r="B60" s="105" t="s">
        <v>343</v>
      </c>
      <c r="C60" s="101">
        <v>3.7847339999999998</v>
      </c>
      <c r="D60" s="101">
        <v>3.7847339999999998</v>
      </c>
      <c r="E60" s="101">
        <v>0.53243931000000011</v>
      </c>
      <c r="F60" s="101">
        <v>0.12385998999999999</v>
      </c>
      <c r="G60" s="101">
        <v>0.23921008999999996</v>
      </c>
      <c r="H60" s="101">
        <v>0.36078030999999999</v>
      </c>
      <c r="I60" s="102"/>
      <c r="J60" s="103">
        <f t="shared" si="1"/>
        <v>9.5325143061573154</v>
      </c>
      <c r="K60" s="103">
        <f t="shared" si="2"/>
        <v>67.759893611161033</v>
      </c>
    </row>
    <row r="61" spans="1:11">
      <c r="A61" s="104"/>
      <c r="B61" s="105" t="s">
        <v>344</v>
      </c>
      <c r="C61" s="101">
        <v>129.67372499999999</v>
      </c>
      <c r="D61" s="101">
        <v>129.67372499999999</v>
      </c>
      <c r="E61" s="101">
        <v>18.640771650000001</v>
      </c>
      <c r="F61" s="101">
        <v>4.0030072399999996</v>
      </c>
      <c r="G61" s="101">
        <v>9.1089649000000001</v>
      </c>
      <c r="H61" s="101">
        <v>14.403298280000003</v>
      </c>
      <c r="I61" s="102"/>
      <c r="J61" s="103">
        <f t="shared" si="1"/>
        <v>11.107337496474328</v>
      </c>
      <c r="K61" s="103">
        <f t="shared" si="2"/>
        <v>77.267714826601619</v>
      </c>
    </row>
    <row r="62" spans="1:11">
      <c r="A62" s="104"/>
      <c r="B62" s="105" t="s">
        <v>345</v>
      </c>
      <c r="C62" s="101">
        <v>194.82127</v>
      </c>
      <c r="D62" s="101">
        <v>194.82127</v>
      </c>
      <c r="E62" s="101">
        <v>25.357609820000004</v>
      </c>
      <c r="F62" s="101">
        <v>5.6796144900000005</v>
      </c>
      <c r="G62" s="101">
        <v>12.706833670000002</v>
      </c>
      <c r="H62" s="101">
        <v>19.991571820000004</v>
      </c>
      <c r="I62" s="102"/>
      <c r="J62" s="103">
        <f t="shared" si="1"/>
        <v>10.261493429336541</v>
      </c>
      <c r="K62" s="103">
        <f t="shared" si="2"/>
        <v>78.838549697346835</v>
      </c>
    </row>
    <row r="63" spans="1:11">
      <c r="A63" s="104"/>
      <c r="B63" s="105" t="s">
        <v>346</v>
      </c>
      <c r="C63" s="101">
        <v>227.795502</v>
      </c>
      <c r="D63" s="101">
        <v>227.795502</v>
      </c>
      <c r="E63" s="101">
        <v>30.244648770000005</v>
      </c>
      <c r="F63" s="101">
        <v>8.0103851699999993</v>
      </c>
      <c r="G63" s="101">
        <v>17.911199580000005</v>
      </c>
      <c r="H63" s="101">
        <v>29.925546690000004</v>
      </c>
      <c r="I63" s="102"/>
      <c r="J63" s="103">
        <f t="shared" si="1"/>
        <v>13.137022648498128</v>
      </c>
      <c r="K63" s="103">
        <f t="shared" si="2"/>
        <v>98.944930448931117</v>
      </c>
    </row>
    <row r="64" spans="1:11">
      <c r="A64" s="106"/>
      <c r="B64" s="105" t="s">
        <v>347</v>
      </c>
      <c r="C64" s="101">
        <v>52.714266000000002</v>
      </c>
      <c r="D64" s="101">
        <v>52.714266000000002</v>
      </c>
      <c r="E64" s="101">
        <v>9.0244295799999996</v>
      </c>
      <c r="F64" s="101">
        <v>2.4563767799999998</v>
      </c>
      <c r="G64" s="101">
        <v>5.0261275999999988</v>
      </c>
      <c r="H64" s="101">
        <v>8.5967638699999984</v>
      </c>
      <c r="I64" s="102"/>
      <c r="J64" s="103">
        <f t="shared" si="1"/>
        <v>16.30823024264437</v>
      </c>
      <c r="K64" s="103">
        <f t="shared" si="2"/>
        <v>95.26102224845549</v>
      </c>
    </row>
    <row r="65" spans="1:11">
      <c r="A65" s="104"/>
      <c r="B65" s="105" t="s">
        <v>348</v>
      </c>
      <c r="C65" s="101">
        <v>414.900688</v>
      </c>
      <c r="D65" s="101">
        <v>419.65336440999999</v>
      </c>
      <c r="E65" s="101">
        <v>90.316677519999999</v>
      </c>
      <c r="F65" s="101">
        <v>12.404778389999999</v>
      </c>
      <c r="G65" s="101">
        <v>29.091756610000001</v>
      </c>
      <c r="H65" s="101">
        <v>47.980789519999995</v>
      </c>
      <c r="I65" s="102"/>
      <c r="J65" s="103">
        <f t="shared" si="1"/>
        <v>11.433433778722888</v>
      </c>
      <c r="K65" s="103">
        <f t="shared" si="2"/>
        <v>53.125060440110836</v>
      </c>
    </row>
    <row r="66" spans="1:11">
      <c r="A66" s="104"/>
      <c r="B66" s="105" t="s">
        <v>349</v>
      </c>
      <c r="C66" s="101">
        <v>210.76888600000001</v>
      </c>
      <c r="D66" s="101">
        <v>209.165302</v>
      </c>
      <c r="E66" s="101">
        <v>21.7786066</v>
      </c>
      <c r="F66" s="101">
        <v>5.1804452000000003</v>
      </c>
      <c r="G66" s="101">
        <v>12.15831865</v>
      </c>
      <c r="H66" s="101">
        <v>21.281206600000001</v>
      </c>
      <c r="I66" s="102"/>
      <c r="J66" s="103">
        <f t="shared" si="1"/>
        <v>10.174348420370412</v>
      </c>
      <c r="K66" s="103">
        <f t="shared" si="2"/>
        <v>97.716107328923428</v>
      </c>
    </row>
    <row r="67" spans="1:11">
      <c r="A67" s="104"/>
      <c r="B67" s="105" t="s">
        <v>350</v>
      </c>
      <c r="C67" s="101">
        <v>159.598793</v>
      </c>
      <c r="D67" s="101">
        <v>159.598793</v>
      </c>
      <c r="E67" s="101">
        <v>31.147800919999998</v>
      </c>
      <c r="F67" s="101">
        <v>7.4045486500000006</v>
      </c>
      <c r="G67" s="101">
        <v>16.49482918</v>
      </c>
      <c r="H67" s="101">
        <v>28.699462919999998</v>
      </c>
      <c r="I67" s="102"/>
      <c r="J67" s="103">
        <f t="shared" si="1"/>
        <v>17.982255617685027</v>
      </c>
      <c r="K67" s="103">
        <f t="shared" si="2"/>
        <v>92.139612018555312</v>
      </c>
    </row>
    <row r="68" spans="1:11">
      <c r="A68" s="104"/>
      <c r="B68" s="105" t="s">
        <v>351</v>
      </c>
      <c r="C68" s="101">
        <v>206.74069700000001</v>
      </c>
      <c r="D68" s="101">
        <v>206.74069700000001</v>
      </c>
      <c r="E68" s="101">
        <v>37.117797000000003</v>
      </c>
      <c r="F68" s="101">
        <v>11.21781786</v>
      </c>
      <c r="G68" s="101">
        <v>23.211569999999998</v>
      </c>
      <c r="H68" s="101">
        <v>36.922975000000001</v>
      </c>
      <c r="I68" s="102"/>
      <c r="J68" s="103">
        <f t="shared" si="1"/>
        <v>17.859558149791862</v>
      </c>
      <c r="K68" s="103">
        <f t="shared" si="2"/>
        <v>99.475125099692747</v>
      </c>
    </row>
    <row r="69" spans="1:11">
      <c r="A69" s="104"/>
      <c r="B69" s="105" t="s">
        <v>352</v>
      </c>
      <c r="C69" s="101">
        <v>282.35096600000003</v>
      </c>
      <c r="D69" s="101">
        <v>282.35096600000003</v>
      </c>
      <c r="E69" s="101">
        <v>35.898412380000003</v>
      </c>
      <c r="F69" s="101">
        <v>6.62677066</v>
      </c>
      <c r="G69" s="101">
        <v>19.852002810000002</v>
      </c>
      <c r="H69" s="101">
        <v>31.332333540000004</v>
      </c>
      <c r="I69" s="102"/>
      <c r="J69" s="103">
        <f t="shared" si="1"/>
        <v>11.096945756509294</v>
      </c>
      <c r="K69" s="103">
        <f t="shared" si="2"/>
        <v>87.280554940240506</v>
      </c>
    </row>
    <row r="70" spans="1:11">
      <c r="A70" s="104"/>
      <c r="B70" s="105" t="s">
        <v>353</v>
      </c>
      <c r="C70" s="101">
        <v>119.337763</v>
      </c>
      <c r="D70" s="101">
        <v>119.337763</v>
      </c>
      <c r="E70" s="101">
        <v>22.858354850000001</v>
      </c>
      <c r="F70" s="101">
        <v>5.4757334400000008</v>
      </c>
      <c r="G70" s="101">
        <v>12.972821849999999</v>
      </c>
      <c r="H70" s="101">
        <v>21.704981850000003</v>
      </c>
      <c r="I70" s="102"/>
      <c r="J70" s="103">
        <f t="shared" si="1"/>
        <v>18.187857141247072</v>
      </c>
      <c r="K70" s="103">
        <f t="shared" si="2"/>
        <v>94.954260673750994</v>
      </c>
    </row>
    <row r="71" spans="1:11">
      <c r="A71" s="104"/>
      <c r="B71" s="105" t="s">
        <v>354</v>
      </c>
      <c r="C71" s="101">
        <v>480.48491300000001</v>
      </c>
      <c r="D71" s="101">
        <v>480.48491300000001</v>
      </c>
      <c r="E71" s="101">
        <v>84.371202619999977</v>
      </c>
      <c r="F71" s="101">
        <v>22.379367169999998</v>
      </c>
      <c r="G71" s="101">
        <v>49.403163929999998</v>
      </c>
      <c r="H71" s="101">
        <v>73.465626310000005</v>
      </c>
      <c r="I71" s="102"/>
      <c r="J71" s="103">
        <f t="shared" ref="J71:J124" si="3">+(H71/D71)*100</f>
        <v>15.289892423739849</v>
      </c>
      <c r="K71" s="103">
        <f t="shared" ref="K71:K124" si="4">+(H71/E71)*100</f>
        <v>87.074290787204163</v>
      </c>
    </row>
    <row r="72" spans="1:11">
      <c r="A72" s="104"/>
      <c r="B72" s="105" t="s">
        <v>355</v>
      </c>
      <c r="C72" s="101">
        <v>21.042338000000001</v>
      </c>
      <c r="D72" s="101">
        <v>21.042338000000001</v>
      </c>
      <c r="E72" s="101">
        <v>6.2688119999999996</v>
      </c>
      <c r="F72" s="101">
        <v>0.99603735999999987</v>
      </c>
      <c r="G72" s="101">
        <v>2.2392528700000001</v>
      </c>
      <c r="H72" s="101">
        <v>3.8307339900000001</v>
      </c>
      <c r="I72" s="102"/>
      <c r="J72" s="103">
        <f t="shared" si="3"/>
        <v>18.204887641287769</v>
      </c>
      <c r="K72" s="103">
        <f t="shared" si="4"/>
        <v>61.107814207859491</v>
      </c>
    </row>
    <row r="73" spans="1:11">
      <c r="A73" s="106"/>
      <c r="B73" s="105" t="s">
        <v>356</v>
      </c>
      <c r="C73" s="101">
        <v>61.737012999999997</v>
      </c>
      <c r="D73" s="101">
        <v>61.737012999999997</v>
      </c>
      <c r="E73" s="101">
        <v>7.7904990500000011</v>
      </c>
      <c r="F73" s="101">
        <v>3.1324607999999996</v>
      </c>
      <c r="G73" s="101">
        <v>5.4801744900000013</v>
      </c>
      <c r="H73" s="101">
        <v>7.7739525200000008</v>
      </c>
      <c r="I73" s="102"/>
      <c r="J73" s="103">
        <f t="shared" si="3"/>
        <v>12.592045099428443</v>
      </c>
      <c r="K73" s="103">
        <f t="shared" si="4"/>
        <v>99.787606289484103</v>
      </c>
    </row>
    <row r="74" spans="1:11">
      <c r="A74" s="96" t="s">
        <v>357</v>
      </c>
      <c r="B74" s="96"/>
      <c r="C74" s="97">
        <v>15</v>
      </c>
      <c r="D74" s="97">
        <v>0</v>
      </c>
      <c r="E74" s="97">
        <v>0</v>
      </c>
      <c r="F74" s="97">
        <v>0</v>
      </c>
      <c r="G74" s="97">
        <v>0</v>
      </c>
      <c r="H74" s="97">
        <v>0</v>
      </c>
      <c r="I74" s="98"/>
      <c r="J74" s="99" t="s">
        <v>184</v>
      </c>
      <c r="K74" s="99" t="s">
        <v>184</v>
      </c>
    </row>
    <row r="75" spans="1:11">
      <c r="A75" s="104"/>
      <c r="B75" s="105" t="s">
        <v>358</v>
      </c>
      <c r="C75" s="101">
        <v>15</v>
      </c>
      <c r="D75" s="101">
        <v>0</v>
      </c>
      <c r="E75" s="101">
        <v>0</v>
      </c>
      <c r="F75" s="101">
        <v>0</v>
      </c>
      <c r="G75" s="101">
        <v>0</v>
      </c>
      <c r="H75" s="101">
        <v>0</v>
      </c>
      <c r="I75" s="102"/>
      <c r="J75" s="95" t="s">
        <v>184</v>
      </c>
      <c r="K75" s="103" t="s">
        <v>184</v>
      </c>
    </row>
    <row r="76" spans="1:11">
      <c r="A76" s="96" t="s">
        <v>66</v>
      </c>
      <c r="B76" s="96"/>
      <c r="C76" s="97">
        <v>781.07994199999996</v>
      </c>
      <c r="D76" s="97">
        <v>780.75651404000007</v>
      </c>
      <c r="E76" s="97">
        <v>114.6296</v>
      </c>
      <c r="F76" s="97">
        <v>21.931554759999997</v>
      </c>
      <c r="G76" s="97">
        <v>57.03040682999999</v>
      </c>
      <c r="H76" s="97">
        <v>99.860893119999957</v>
      </c>
      <c r="I76" s="98"/>
      <c r="J76" s="99">
        <f t="shared" si="3"/>
        <v>12.79027344943597</v>
      </c>
      <c r="K76" s="99">
        <f t="shared" si="4"/>
        <v>87.116148987695979</v>
      </c>
    </row>
    <row r="77" spans="1:11">
      <c r="A77" s="105"/>
      <c r="B77" s="105" t="s">
        <v>359</v>
      </c>
      <c r="C77" s="101">
        <v>11.4</v>
      </c>
      <c r="D77" s="101">
        <v>11.4</v>
      </c>
      <c r="E77" s="101">
        <v>0</v>
      </c>
      <c r="F77" s="101">
        <v>0</v>
      </c>
      <c r="G77" s="101">
        <v>0</v>
      </c>
      <c r="H77" s="101">
        <v>0</v>
      </c>
      <c r="I77" s="102"/>
      <c r="J77" s="103" t="s">
        <v>184</v>
      </c>
      <c r="K77" s="103" t="s">
        <v>184</v>
      </c>
    </row>
    <row r="78" spans="1:11">
      <c r="A78" s="104"/>
      <c r="B78" s="105" t="s">
        <v>360</v>
      </c>
      <c r="C78" s="101">
        <v>7.4</v>
      </c>
      <c r="D78" s="101">
        <v>7.4</v>
      </c>
      <c r="E78" s="101">
        <v>5</v>
      </c>
      <c r="F78" s="101">
        <v>0</v>
      </c>
      <c r="G78" s="101">
        <v>5</v>
      </c>
      <c r="H78" s="101">
        <v>5</v>
      </c>
      <c r="I78" s="102"/>
      <c r="J78" s="103">
        <f t="shared" si="3"/>
        <v>67.567567567567565</v>
      </c>
      <c r="K78" s="103">
        <f t="shared" si="4"/>
        <v>100</v>
      </c>
    </row>
    <row r="79" spans="1:11">
      <c r="A79" s="104"/>
      <c r="B79" s="105" t="s">
        <v>361</v>
      </c>
      <c r="C79" s="101">
        <v>504.33348699999999</v>
      </c>
      <c r="D79" s="101">
        <v>504.33210406000006</v>
      </c>
      <c r="E79" s="101">
        <v>70.938869999999994</v>
      </c>
      <c r="F79" s="101">
        <v>13.22337999</v>
      </c>
      <c r="G79" s="101">
        <v>32.266961869999989</v>
      </c>
      <c r="H79" s="101">
        <v>61.686764519999976</v>
      </c>
      <c r="I79" s="102"/>
      <c r="J79" s="103">
        <f t="shared" si="3"/>
        <v>12.231377701995577</v>
      </c>
      <c r="K79" s="103">
        <f t="shared" si="4"/>
        <v>86.957636229615701</v>
      </c>
    </row>
    <row r="80" spans="1:11">
      <c r="A80" s="106"/>
      <c r="B80" s="105" t="s">
        <v>362</v>
      </c>
      <c r="C80" s="101">
        <v>257.94645500000001</v>
      </c>
      <c r="D80" s="101">
        <v>257.62440998</v>
      </c>
      <c r="E80" s="101">
        <v>38.690730000000002</v>
      </c>
      <c r="F80" s="101">
        <v>8.7081747699999994</v>
      </c>
      <c r="G80" s="101">
        <v>19.763444960000001</v>
      </c>
      <c r="H80" s="101">
        <v>33.174128599999989</v>
      </c>
      <c r="I80" s="102"/>
      <c r="J80" s="103">
        <f t="shared" si="3"/>
        <v>12.876935303830633</v>
      </c>
      <c r="K80" s="103">
        <f t="shared" si="4"/>
        <v>85.741800684556708</v>
      </c>
    </row>
    <row r="81" spans="1:11">
      <c r="A81" s="96" t="s">
        <v>363</v>
      </c>
      <c r="B81" s="96"/>
      <c r="C81" s="97">
        <v>117.60091300000001</v>
      </c>
      <c r="D81" s="97">
        <v>117.60091300000001</v>
      </c>
      <c r="E81" s="97">
        <v>27.552835000000002</v>
      </c>
      <c r="F81" s="97">
        <v>4.2493460000000001</v>
      </c>
      <c r="G81" s="97">
        <v>10.183884000000001</v>
      </c>
      <c r="H81" s="97">
        <v>17.886464100000001</v>
      </c>
      <c r="I81" s="98"/>
      <c r="J81" s="99">
        <f t="shared" si="3"/>
        <v>15.20946023607827</v>
      </c>
      <c r="K81" s="99">
        <f t="shared" si="4"/>
        <v>64.916964443041891</v>
      </c>
    </row>
    <row r="82" spans="1:11">
      <c r="A82" s="104"/>
      <c r="B82" s="105" t="s">
        <v>364</v>
      </c>
      <c r="C82" s="101">
        <v>117.60091300000001</v>
      </c>
      <c r="D82" s="101">
        <v>117.60091300000001</v>
      </c>
      <c r="E82" s="101">
        <v>27.552835000000002</v>
      </c>
      <c r="F82" s="101">
        <v>4.2493460000000001</v>
      </c>
      <c r="G82" s="101">
        <v>10.183884000000001</v>
      </c>
      <c r="H82" s="101">
        <v>17.886464100000001</v>
      </c>
      <c r="I82" s="102"/>
      <c r="J82" s="103">
        <f t="shared" si="3"/>
        <v>15.20946023607827</v>
      </c>
      <c r="K82" s="103">
        <f t="shared" si="4"/>
        <v>64.916964443041891</v>
      </c>
    </row>
    <row r="83" spans="1:11">
      <c r="A83" s="96" t="s">
        <v>365</v>
      </c>
      <c r="B83" s="96"/>
      <c r="C83" s="97">
        <v>7744.6412810000002</v>
      </c>
      <c r="D83" s="97">
        <v>9724.0046930000008</v>
      </c>
      <c r="E83" s="97">
        <v>3435.9181258599992</v>
      </c>
      <c r="F83" s="97">
        <v>577.00894076999998</v>
      </c>
      <c r="G83" s="97">
        <v>976.48820453000008</v>
      </c>
      <c r="H83" s="97">
        <v>3407.3609568599995</v>
      </c>
      <c r="I83" s="98"/>
      <c r="J83" s="99">
        <f t="shared" si="3"/>
        <v>35.040716910727632</v>
      </c>
      <c r="K83" s="99">
        <f t="shared" si="4"/>
        <v>99.168863519038254</v>
      </c>
    </row>
    <row r="84" spans="1:11">
      <c r="A84" s="104"/>
      <c r="B84" s="109" t="s">
        <v>366</v>
      </c>
      <c r="C84" s="101">
        <v>0</v>
      </c>
      <c r="D84" s="101">
        <v>1682.4589001999998</v>
      </c>
      <c r="E84" s="101">
        <v>1682.4589001999998</v>
      </c>
      <c r="F84" s="101">
        <v>0</v>
      </c>
      <c r="G84" s="101">
        <v>0</v>
      </c>
      <c r="H84" s="101">
        <v>1682.4589001999998</v>
      </c>
      <c r="I84" s="102"/>
      <c r="J84" s="103">
        <f t="shared" si="3"/>
        <v>100</v>
      </c>
      <c r="K84" s="103">
        <f t="shared" si="4"/>
        <v>100</v>
      </c>
    </row>
    <row r="85" spans="1:11">
      <c r="A85" s="104"/>
      <c r="B85" s="105" t="s">
        <v>367</v>
      </c>
      <c r="C85" s="101">
        <v>904.40172600000005</v>
      </c>
      <c r="D85" s="101">
        <v>904.40172600000005</v>
      </c>
      <c r="E85" s="101">
        <v>180.29042000000001</v>
      </c>
      <c r="F85" s="101">
        <v>52.640889000000001</v>
      </c>
      <c r="G85" s="101">
        <v>103.60911400000001</v>
      </c>
      <c r="H85" s="101">
        <v>151.733251</v>
      </c>
      <c r="I85" s="102"/>
      <c r="J85" s="103">
        <f t="shared" si="3"/>
        <v>16.777196088632852</v>
      </c>
      <c r="K85" s="103">
        <f t="shared" si="4"/>
        <v>84.160462325175118</v>
      </c>
    </row>
    <row r="86" spans="1:11">
      <c r="A86" s="104"/>
      <c r="B86" s="105" t="s">
        <v>368</v>
      </c>
      <c r="C86" s="101">
        <v>6072.0165070000003</v>
      </c>
      <c r="D86" s="101">
        <v>6368.9210188000006</v>
      </c>
      <c r="E86" s="101">
        <v>1456.5455376599996</v>
      </c>
      <c r="F86" s="101">
        <v>482.78598577000008</v>
      </c>
      <c r="G86" s="101">
        <v>798.00852253000005</v>
      </c>
      <c r="H86" s="101">
        <v>1456.5455376599996</v>
      </c>
      <c r="I86" s="102"/>
      <c r="J86" s="103">
        <f t="shared" si="3"/>
        <v>22.869580787083375</v>
      </c>
      <c r="K86" s="103">
        <f t="shared" si="4"/>
        <v>100</v>
      </c>
    </row>
    <row r="87" spans="1:11">
      <c r="A87" s="104"/>
      <c r="B87" s="105" t="s">
        <v>369</v>
      </c>
      <c r="C87" s="101">
        <v>768.22304799999995</v>
      </c>
      <c r="D87" s="101">
        <v>768.22304799999995</v>
      </c>
      <c r="E87" s="101">
        <v>116.623268</v>
      </c>
      <c r="F87" s="101">
        <v>41.582065999999998</v>
      </c>
      <c r="G87" s="101">
        <v>74.870568000000006</v>
      </c>
      <c r="H87" s="101">
        <v>116.623268</v>
      </c>
      <c r="I87" s="102"/>
      <c r="J87" s="103">
        <f t="shared" si="3"/>
        <v>15.180912406054237</v>
      </c>
      <c r="K87" s="103">
        <f t="shared" si="4"/>
        <v>100</v>
      </c>
    </row>
    <row r="88" spans="1:11">
      <c r="A88" s="96" t="s">
        <v>370</v>
      </c>
      <c r="B88" s="96"/>
      <c r="C88" s="97">
        <v>28.349513999999999</v>
      </c>
      <c r="D88" s="97">
        <v>30.37077639</v>
      </c>
      <c r="E88" s="97">
        <v>9.2132994899999989</v>
      </c>
      <c r="F88" s="97">
        <v>0.60959580000000002</v>
      </c>
      <c r="G88" s="97">
        <v>1.2904893799999999</v>
      </c>
      <c r="H88" s="97">
        <v>2.5346819799999998</v>
      </c>
      <c r="I88" s="98"/>
      <c r="J88" s="99">
        <f t="shared" si="3"/>
        <v>8.3457925060966804</v>
      </c>
      <c r="K88" s="99">
        <f t="shared" si="4"/>
        <v>27.51112110000453</v>
      </c>
    </row>
    <row r="89" spans="1:11">
      <c r="A89" s="104"/>
      <c r="B89" s="105" t="s">
        <v>371</v>
      </c>
      <c r="C89" s="101">
        <v>28.349513999999999</v>
      </c>
      <c r="D89" s="101">
        <v>30.37077639</v>
      </c>
      <c r="E89" s="101">
        <v>9.2132994899999989</v>
      </c>
      <c r="F89" s="101">
        <v>0.60959580000000002</v>
      </c>
      <c r="G89" s="101">
        <v>1.2904893799999999</v>
      </c>
      <c r="H89" s="101">
        <v>2.5346819799999998</v>
      </c>
      <c r="I89" s="102"/>
      <c r="J89" s="103">
        <f t="shared" si="3"/>
        <v>8.3457925060966804</v>
      </c>
      <c r="K89" s="103">
        <f t="shared" si="4"/>
        <v>27.51112110000453</v>
      </c>
    </row>
    <row r="90" spans="1:11">
      <c r="A90" s="96" t="s">
        <v>89</v>
      </c>
      <c r="B90" s="96"/>
      <c r="C90" s="97">
        <v>4610.8999999999996</v>
      </c>
      <c r="D90" s="97">
        <v>2631.5365879999999</v>
      </c>
      <c r="E90" s="97">
        <v>0</v>
      </c>
      <c r="F90" s="97">
        <v>0</v>
      </c>
      <c r="G90" s="97">
        <v>0</v>
      </c>
      <c r="H90" s="97">
        <v>0</v>
      </c>
      <c r="I90" s="98"/>
      <c r="J90" s="99">
        <f t="shared" si="3"/>
        <v>0</v>
      </c>
      <c r="K90" s="99" t="s">
        <v>184</v>
      </c>
    </row>
    <row r="91" spans="1:11">
      <c r="A91" s="110"/>
      <c r="B91" s="105" t="s">
        <v>372</v>
      </c>
      <c r="C91" s="101">
        <v>4610.8999999999996</v>
      </c>
      <c r="D91" s="101">
        <v>2631.5365879999999</v>
      </c>
      <c r="E91" s="101">
        <v>0</v>
      </c>
      <c r="F91" s="101">
        <v>0</v>
      </c>
      <c r="G91" s="101">
        <v>0</v>
      </c>
      <c r="H91" s="101">
        <v>0</v>
      </c>
      <c r="I91" s="102"/>
      <c r="J91" s="103" t="s">
        <v>184</v>
      </c>
      <c r="K91" s="103" t="s">
        <v>184</v>
      </c>
    </row>
    <row r="92" spans="1:11">
      <c r="A92" s="96" t="s">
        <v>97</v>
      </c>
      <c r="B92" s="96"/>
      <c r="C92" s="97">
        <v>34467.410287999992</v>
      </c>
      <c r="D92" s="97">
        <v>34484.010287999998</v>
      </c>
      <c r="E92" s="97">
        <v>9050.8729074600033</v>
      </c>
      <c r="F92" s="97">
        <v>3202.3782939999996</v>
      </c>
      <c r="G92" s="97">
        <v>6697.5592470000011</v>
      </c>
      <c r="H92" s="97">
        <v>9047.5123412400026</v>
      </c>
      <c r="I92" s="98"/>
      <c r="J92" s="99">
        <f t="shared" si="3"/>
        <v>26.236833435780593</v>
      </c>
      <c r="K92" s="99">
        <f t="shared" si="4"/>
        <v>99.962870252909738</v>
      </c>
    </row>
    <row r="93" spans="1:11">
      <c r="A93" s="104"/>
      <c r="B93" s="104" t="s">
        <v>373</v>
      </c>
      <c r="C93" s="101">
        <v>67.098698999999996</v>
      </c>
      <c r="D93" s="101">
        <v>67.098698999999996</v>
      </c>
      <c r="E93" s="101">
        <v>16.854641999999998</v>
      </c>
      <c r="F93" s="101">
        <v>4.8859250000000003</v>
      </c>
      <c r="G93" s="101">
        <v>9.6140670000000004</v>
      </c>
      <c r="H93" s="101">
        <v>16.854641999999998</v>
      </c>
      <c r="I93" s="102"/>
      <c r="J93" s="103">
        <f t="shared" si="3"/>
        <v>25.119178540257536</v>
      </c>
      <c r="K93" s="103">
        <f t="shared" si="4"/>
        <v>100</v>
      </c>
    </row>
    <row r="94" spans="1:11">
      <c r="A94" s="104"/>
      <c r="B94" s="105" t="s">
        <v>374</v>
      </c>
      <c r="C94" s="101">
        <v>207.60567499999999</v>
      </c>
      <c r="D94" s="101">
        <v>207.60567499999999</v>
      </c>
      <c r="E94" s="101">
        <v>52.612293999999999</v>
      </c>
      <c r="F94" s="101">
        <v>23.937383000000001</v>
      </c>
      <c r="G94" s="101">
        <v>38.209671999999998</v>
      </c>
      <c r="H94" s="101">
        <v>52.612293999999999</v>
      </c>
      <c r="I94" s="102"/>
      <c r="J94" s="103">
        <f t="shared" si="3"/>
        <v>25.342416097247821</v>
      </c>
      <c r="K94" s="103">
        <f t="shared" si="4"/>
        <v>100</v>
      </c>
    </row>
    <row r="95" spans="1:11">
      <c r="A95" s="104"/>
      <c r="B95" s="105" t="s">
        <v>375</v>
      </c>
      <c r="C95" s="101">
        <v>203.22463200000001</v>
      </c>
      <c r="D95" s="101">
        <v>203.22463200000001</v>
      </c>
      <c r="E95" s="101">
        <v>43.624893999999998</v>
      </c>
      <c r="F95" s="101">
        <v>16.352554000000001</v>
      </c>
      <c r="G95" s="101">
        <v>29.563776000000001</v>
      </c>
      <c r="H95" s="101">
        <v>43.624893999999998</v>
      </c>
      <c r="I95" s="102"/>
      <c r="J95" s="103">
        <f t="shared" si="3"/>
        <v>21.466341737550788</v>
      </c>
      <c r="K95" s="103">
        <f t="shared" si="4"/>
        <v>100</v>
      </c>
    </row>
    <row r="96" spans="1:11">
      <c r="A96" s="104"/>
      <c r="B96" s="104" t="s">
        <v>376</v>
      </c>
      <c r="C96" s="101">
        <v>270.67090400000001</v>
      </c>
      <c r="D96" s="101">
        <v>270.67090400000001</v>
      </c>
      <c r="E96" s="101">
        <v>39.353031000000001</v>
      </c>
      <c r="F96" s="101">
        <v>11.868729</v>
      </c>
      <c r="G96" s="101">
        <v>24.402531</v>
      </c>
      <c r="H96" s="101">
        <v>39.353031000000001</v>
      </c>
      <c r="I96" s="102"/>
      <c r="J96" s="103">
        <f t="shared" si="3"/>
        <v>14.53906955584705</v>
      </c>
      <c r="K96" s="103">
        <f t="shared" si="4"/>
        <v>100</v>
      </c>
    </row>
    <row r="97" spans="1:11">
      <c r="A97" s="104"/>
      <c r="B97" s="104" t="s">
        <v>377</v>
      </c>
      <c r="C97" s="101">
        <v>236.17845600000001</v>
      </c>
      <c r="D97" s="101">
        <v>236.17845600000001</v>
      </c>
      <c r="E97" s="101">
        <v>63.427452000000002</v>
      </c>
      <c r="F97" s="101">
        <v>25.143794</v>
      </c>
      <c r="G97" s="101">
        <v>42.083356000000002</v>
      </c>
      <c r="H97" s="101">
        <v>63.427452000000002</v>
      </c>
      <c r="I97" s="102"/>
      <c r="J97" s="103">
        <f t="shared" si="3"/>
        <v>26.855731498219292</v>
      </c>
      <c r="K97" s="103">
        <f t="shared" si="4"/>
        <v>100</v>
      </c>
    </row>
    <row r="98" spans="1:11">
      <c r="A98" s="104"/>
      <c r="B98" s="104" t="s">
        <v>378</v>
      </c>
      <c r="C98" s="101">
        <v>171.85137599999999</v>
      </c>
      <c r="D98" s="101">
        <v>171.85137599999999</v>
      </c>
      <c r="E98" s="101">
        <v>45.221421999999997</v>
      </c>
      <c r="F98" s="101">
        <v>7.7152700000000003</v>
      </c>
      <c r="G98" s="101">
        <v>17.763435999999999</v>
      </c>
      <c r="H98" s="101">
        <v>45.221421999999997</v>
      </c>
      <c r="I98" s="102"/>
      <c r="J98" s="103">
        <f t="shared" si="3"/>
        <v>26.314262389147235</v>
      </c>
      <c r="K98" s="103">
        <f t="shared" si="4"/>
        <v>100</v>
      </c>
    </row>
    <row r="99" spans="1:11">
      <c r="A99" s="104"/>
      <c r="B99" s="105" t="s">
        <v>379</v>
      </c>
      <c r="C99" s="101">
        <v>413.56643700000001</v>
      </c>
      <c r="D99" s="101">
        <v>415.16643699999997</v>
      </c>
      <c r="E99" s="101">
        <v>133.52181046000001</v>
      </c>
      <c r="F99" s="101">
        <v>51.133113000000002</v>
      </c>
      <c r="G99" s="101">
        <v>87.804010000000005</v>
      </c>
      <c r="H99" s="101">
        <v>132.95973699999999</v>
      </c>
      <c r="I99" s="102"/>
      <c r="J99" s="103">
        <f t="shared" si="3"/>
        <v>32.025646861237</v>
      </c>
      <c r="K99" s="103">
        <f t="shared" si="4"/>
        <v>99.579039965033729</v>
      </c>
    </row>
    <row r="100" spans="1:11">
      <c r="A100" s="104"/>
      <c r="B100" s="105" t="s">
        <v>380</v>
      </c>
      <c r="C100" s="101">
        <v>489.78667000000002</v>
      </c>
      <c r="D100" s="101">
        <v>489.78667000000002</v>
      </c>
      <c r="E100" s="101">
        <v>109.979467</v>
      </c>
      <c r="F100" s="101">
        <v>33.144010999999999</v>
      </c>
      <c r="G100" s="101">
        <v>65.139348999999996</v>
      </c>
      <c r="H100" s="101">
        <v>109.979467</v>
      </c>
      <c r="I100" s="102"/>
      <c r="J100" s="103">
        <f t="shared" si="3"/>
        <v>22.454565168137382</v>
      </c>
      <c r="K100" s="103">
        <f t="shared" si="4"/>
        <v>100</v>
      </c>
    </row>
    <row r="101" spans="1:11">
      <c r="A101" s="104"/>
      <c r="B101" s="105" t="s">
        <v>381</v>
      </c>
      <c r="C101" s="101">
        <v>259.367302</v>
      </c>
      <c r="D101" s="101">
        <v>259.367302</v>
      </c>
      <c r="E101" s="101">
        <v>56.281663999999999</v>
      </c>
      <c r="F101" s="101">
        <v>16.624458000000001</v>
      </c>
      <c r="G101" s="101">
        <v>37.044258999999997</v>
      </c>
      <c r="H101" s="101">
        <v>56.281663999999999</v>
      </c>
      <c r="I101" s="102"/>
      <c r="J101" s="103">
        <f t="shared" si="3"/>
        <v>21.699598818358375</v>
      </c>
      <c r="K101" s="103">
        <f t="shared" si="4"/>
        <v>100</v>
      </c>
    </row>
    <row r="102" spans="1:11">
      <c r="A102" s="104"/>
      <c r="B102" s="105" t="s">
        <v>382</v>
      </c>
      <c r="C102" s="101">
        <v>183.95505800000001</v>
      </c>
      <c r="D102" s="101">
        <v>183.95505800000001</v>
      </c>
      <c r="E102" s="101">
        <v>49.203375000000001</v>
      </c>
      <c r="F102" s="101">
        <v>15.450647</v>
      </c>
      <c r="G102" s="101">
        <v>26.847348</v>
      </c>
      <c r="H102" s="101">
        <v>49.203375000000001</v>
      </c>
      <c r="I102" s="102"/>
      <c r="J102" s="103">
        <f t="shared" si="3"/>
        <v>26.747497750238541</v>
      </c>
      <c r="K102" s="103">
        <f t="shared" si="4"/>
        <v>100</v>
      </c>
    </row>
    <row r="103" spans="1:11">
      <c r="A103" s="104"/>
      <c r="B103" s="105" t="s">
        <v>383</v>
      </c>
      <c r="C103" s="101">
        <v>280.99282199999999</v>
      </c>
      <c r="D103" s="101">
        <v>280.99282199999999</v>
      </c>
      <c r="E103" s="101">
        <v>60.673527999999997</v>
      </c>
      <c r="F103" s="101">
        <v>22.238216000000001</v>
      </c>
      <c r="G103" s="101">
        <v>41.329540999999999</v>
      </c>
      <c r="H103" s="101">
        <v>60.673527999999997</v>
      </c>
      <c r="I103" s="102"/>
      <c r="J103" s="103">
        <f t="shared" si="3"/>
        <v>21.592554417635622</v>
      </c>
      <c r="K103" s="103">
        <f t="shared" si="4"/>
        <v>100</v>
      </c>
    </row>
    <row r="104" spans="1:11">
      <c r="A104" s="104"/>
      <c r="B104" s="105" t="s">
        <v>384</v>
      </c>
      <c r="C104" s="101">
        <v>310.78068200000001</v>
      </c>
      <c r="D104" s="101">
        <v>310.78068200000001</v>
      </c>
      <c r="E104" s="101">
        <v>62.406595000000003</v>
      </c>
      <c r="F104" s="101">
        <v>15.611824</v>
      </c>
      <c r="G104" s="101">
        <v>34.473373000000002</v>
      </c>
      <c r="H104" s="101">
        <v>62.406595000000003</v>
      </c>
      <c r="I104" s="102"/>
      <c r="J104" s="103">
        <f t="shared" si="3"/>
        <v>20.080590144274154</v>
      </c>
      <c r="K104" s="103">
        <f t="shared" si="4"/>
        <v>100</v>
      </c>
    </row>
    <row r="105" spans="1:11">
      <c r="A105" s="104"/>
      <c r="B105" s="105" t="s">
        <v>385</v>
      </c>
      <c r="C105" s="101">
        <v>25115.055606000002</v>
      </c>
      <c r="D105" s="101">
        <v>25130.055606000002</v>
      </c>
      <c r="E105" s="101">
        <v>6901.1607510000003</v>
      </c>
      <c r="F105" s="101">
        <v>2502.6690180000001</v>
      </c>
      <c r="G105" s="101">
        <v>5375.1014510000005</v>
      </c>
      <c r="H105" s="101">
        <v>6898.3622582399994</v>
      </c>
      <c r="I105" s="102"/>
      <c r="J105" s="103">
        <f t="shared" si="3"/>
        <v>27.450644624092913</v>
      </c>
      <c r="K105" s="103">
        <f t="shared" si="4"/>
        <v>99.959448955603662</v>
      </c>
    </row>
    <row r="106" spans="1:11">
      <c r="A106" s="104"/>
      <c r="B106" s="105" t="s">
        <v>386</v>
      </c>
      <c r="C106" s="101">
        <v>691.41681000000005</v>
      </c>
      <c r="D106" s="101">
        <v>691.41681000000005</v>
      </c>
      <c r="E106" s="101">
        <v>119.86729</v>
      </c>
      <c r="F106" s="101">
        <v>35.616377</v>
      </c>
      <c r="G106" s="101">
        <v>75.815759999999997</v>
      </c>
      <c r="H106" s="101">
        <v>119.86729</v>
      </c>
      <c r="I106" s="102"/>
      <c r="J106" s="103">
        <f t="shared" si="3"/>
        <v>17.336473204925404</v>
      </c>
      <c r="K106" s="103">
        <f t="shared" si="4"/>
        <v>100</v>
      </c>
    </row>
    <row r="107" spans="1:11">
      <c r="A107" s="104"/>
      <c r="B107" s="105" t="s">
        <v>387</v>
      </c>
      <c r="C107" s="101">
        <v>1036.443745</v>
      </c>
      <c r="D107" s="101">
        <v>1036.443745</v>
      </c>
      <c r="E107" s="101">
        <v>204.48159999999999</v>
      </c>
      <c r="F107" s="101">
        <v>75.790099999999995</v>
      </c>
      <c r="G107" s="101">
        <v>141.64660000000001</v>
      </c>
      <c r="H107" s="101">
        <v>204.48159999999999</v>
      </c>
      <c r="I107" s="102"/>
      <c r="J107" s="103">
        <f t="shared" si="3"/>
        <v>19.729155681285913</v>
      </c>
      <c r="K107" s="103">
        <f t="shared" si="4"/>
        <v>100</v>
      </c>
    </row>
    <row r="108" spans="1:11">
      <c r="A108" s="104"/>
      <c r="B108" s="105" t="s">
        <v>388</v>
      </c>
      <c r="C108" s="101">
        <v>308.43167399999999</v>
      </c>
      <c r="D108" s="101">
        <v>308.43167399999999</v>
      </c>
      <c r="E108" s="101">
        <v>73.875395999999995</v>
      </c>
      <c r="F108" s="101">
        <v>28.385338000000001</v>
      </c>
      <c r="G108" s="101">
        <v>51.774428999999998</v>
      </c>
      <c r="H108" s="101">
        <v>73.875395999999995</v>
      </c>
      <c r="I108" s="102"/>
      <c r="J108" s="103">
        <f t="shared" si="3"/>
        <v>23.951948592672746</v>
      </c>
      <c r="K108" s="103">
        <f t="shared" si="4"/>
        <v>100</v>
      </c>
    </row>
    <row r="109" spans="1:11">
      <c r="A109" s="104"/>
      <c r="B109" s="105" t="s">
        <v>389</v>
      </c>
      <c r="C109" s="101">
        <v>426.32497799999999</v>
      </c>
      <c r="D109" s="101">
        <v>426.32497799999999</v>
      </c>
      <c r="E109" s="101">
        <v>102.78346000000001</v>
      </c>
      <c r="F109" s="101">
        <v>27.066375000000001</v>
      </c>
      <c r="G109" s="101">
        <v>53.238945999999999</v>
      </c>
      <c r="H109" s="101">
        <v>102.78346000000001</v>
      </c>
      <c r="I109" s="102"/>
      <c r="J109" s="103">
        <f t="shared" si="3"/>
        <v>24.10918086061568</v>
      </c>
      <c r="K109" s="103">
        <f t="shared" si="4"/>
        <v>100</v>
      </c>
    </row>
    <row r="110" spans="1:11">
      <c r="A110" s="104"/>
      <c r="B110" s="105" t="s">
        <v>390</v>
      </c>
      <c r="C110" s="101">
        <v>131.80923899999999</v>
      </c>
      <c r="D110" s="101">
        <v>131.80923899999999</v>
      </c>
      <c r="E110" s="101">
        <v>31.254968999999999</v>
      </c>
      <c r="F110" s="101">
        <v>10.231241000000001</v>
      </c>
      <c r="G110" s="101">
        <v>21.083151000000001</v>
      </c>
      <c r="H110" s="101">
        <v>31.254968999999999</v>
      </c>
      <c r="I110" s="102"/>
      <c r="J110" s="103">
        <f t="shared" si="3"/>
        <v>23.712274827715227</v>
      </c>
      <c r="K110" s="103">
        <f t="shared" si="4"/>
        <v>100</v>
      </c>
    </row>
    <row r="111" spans="1:11">
      <c r="A111" s="104"/>
      <c r="B111" s="105" t="s">
        <v>391</v>
      </c>
      <c r="C111" s="101">
        <v>112.418863</v>
      </c>
      <c r="D111" s="101">
        <v>112.418863</v>
      </c>
      <c r="E111" s="101">
        <v>26.53313</v>
      </c>
      <c r="F111" s="101">
        <v>7.0567190000000002</v>
      </c>
      <c r="G111" s="101">
        <v>14.345556</v>
      </c>
      <c r="H111" s="101">
        <v>26.53313</v>
      </c>
      <c r="I111" s="102"/>
      <c r="J111" s="103">
        <f t="shared" si="3"/>
        <v>23.602026645652874</v>
      </c>
      <c r="K111" s="103">
        <f t="shared" si="4"/>
        <v>100</v>
      </c>
    </row>
    <row r="112" spans="1:11">
      <c r="A112" s="104"/>
      <c r="B112" s="105" t="s">
        <v>392</v>
      </c>
      <c r="C112" s="101">
        <v>708.270849</v>
      </c>
      <c r="D112" s="101">
        <v>708.270849</v>
      </c>
      <c r="E112" s="101">
        <v>170.82923700000001</v>
      </c>
      <c r="F112" s="101">
        <v>57.954366999999998</v>
      </c>
      <c r="G112" s="101">
        <v>112.887719</v>
      </c>
      <c r="H112" s="101">
        <v>170.82923700000001</v>
      </c>
      <c r="I112" s="102"/>
      <c r="J112" s="103">
        <f t="shared" si="3"/>
        <v>24.119196383868115</v>
      </c>
      <c r="K112" s="103">
        <f t="shared" si="4"/>
        <v>100</v>
      </c>
    </row>
    <row r="113" spans="1:11">
      <c r="A113" s="104"/>
      <c r="B113" s="105" t="s">
        <v>393</v>
      </c>
      <c r="C113" s="101">
        <v>177.786204</v>
      </c>
      <c r="D113" s="101">
        <v>177.786204</v>
      </c>
      <c r="E113" s="101">
        <v>32.481337000000003</v>
      </c>
      <c r="F113" s="101">
        <v>11.245962</v>
      </c>
      <c r="G113" s="101">
        <v>27.756243999999999</v>
      </c>
      <c r="H113" s="101">
        <v>32.481337000000003</v>
      </c>
      <c r="I113" s="102"/>
      <c r="J113" s="103">
        <f t="shared" si="3"/>
        <v>18.269886115572838</v>
      </c>
      <c r="K113" s="103">
        <f t="shared" si="4"/>
        <v>100</v>
      </c>
    </row>
    <row r="114" spans="1:11">
      <c r="A114" s="104"/>
      <c r="B114" s="105" t="s">
        <v>394</v>
      </c>
      <c r="C114" s="101">
        <v>315.18811799999997</v>
      </c>
      <c r="D114" s="101">
        <v>315.18811799999997</v>
      </c>
      <c r="E114" s="101">
        <v>69.545077000000006</v>
      </c>
      <c r="F114" s="101">
        <v>14.792529</v>
      </c>
      <c r="G114" s="101">
        <v>39.072769999999998</v>
      </c>
      <c r="H114" s="101">
        <v>69.545077000000006</v>
      </c>
      <c r="I114" s="102"/>
      <c r="J114" s="103">
        <f t="shared" si="3"/>
        <v>22.064625228036043</v>
      </c>
      <c r="K114" s="103">
        <f t="shared" si="4"/>
        <v>100</v>
      </c>
    </row>
    <row r="115" spans="1:11">
      <c r="A115" s="104"/>
      <c r="B115" s="105" t="s">
        <v>395</v>
      </c>
      <c r="C115" s="101">
        <v>178.69215399999999</v>
      </c>
      <c r="D115" s="101">
        <v>178.69215399999999</v>
      </c>
      <c r="E115" s="101">
        <v>44.693283999999998</v>
      </c>
      <c r="F115" s="101">
        <v>12.72852</v>
      </c>
      <c r="G115" s="101">
        <v>23.562441</v>
      </c>
      <c r="H115" s="101">
        <v>44.693283999999998</v>
      </c>
      <c r="I115" s="102"/>
      <c r="J115" s="103">
        <f t="shared" si="3"/>
        <v>25.01132982033447</v>
      </c>
      <c r="K115" s="103">
        <f t="shared" si="4"/>
        <v>100</v>
      </c>
    </row>
    <row r="116" spans="1:11">
      <c r="A116" s="104"/>
      <c r="B116" s="105" t="s">
        <v>396</v>
      </c>
      <c r="C116" s="101">
        <v>393.29581400000001</v>
      </c>
      <c r="D116" s="101">
        <v>393.29581400000001</v>
      </c>
      <c r="E116" s="101">
        <v>120.665702</v>
      </c>
      <c r="F116" s="101">
        <v>63.910164999999999</v>
      </c>
      <c r="G116" s="101">
        <v>88.445209000000006</v>
      </c>
      <c r="H116" s="101">
        <v>120.665702</v>
      </c>
      <c r="I116" s="102"/>
      <c r="J116" s="103">
        <f t="shared" si="3"/>
        <v>30.680647417213546</v>
      </c>
      <c r="K116" s="103">
        <f t="shared" si="4"/>
        <v>100</v>
      </c>
    </row>
    <row r="117" spans="1:11">
      <c r="A117" s="104"/>
      <c r="B117" s="105" t="s">
        <v>397</v>
      </c>
      <c r="C117" s="101">
        <v>176.12673599999999</v>
      </c>
      <c r="D117" s="101">
        <v>176.12673599999999</v>
      </c>
      <c r="E117" s="101">
        <v>47.913640000000001</v>
      </c>
      <c r="F117" s="101">
        <v>13.649150000000001</v>
      </c>
      <c r="G117" s="101">
        <v>28.756408</v>
      </c>
      <c r="H117" s="101">
        <v>47.913640000000001</v>
      </c>
      <c r="I117" s="102"/>
      <c r="J117" s="103">
        <f t="shared" si="3"/>
        <v>27.20406968763675</v>
      </c>
      <c r="K117" s="103">
        <f t="shared" si="4"/>
        <v>100</v>
      </c>
    </row>
    <row r="118" spans="1:11">
      <c r="A118" s="104"/>
      <c r="B118" s="105" t="s">
        <v>398</v>
      </c>
      <c r="C118" s="101">
        <v>576.39061500000003</v>
      </c>
      <c r="D118" s="101">
        <v>576.39061500000003</v>
      </c>
      <c r="E118" s="101">
        <v>113.300459</v>
      </c>
      <c r="F118" s="101">
        <v>27.113679000000001</v>
      </c>
      <c r="G118" s="101">
        <v>62.382548</v>
      </c>
      <c r="H118" s="101">
        <v>113.300459</v>
      </c>
      <c r="I118" s="102"/>
      <c r="J118" s="103">
        <f t="shared" si="3"/>
        <v>19.656888237154938</v>
      </c>
      <c r="K118" s="103">
        <f t="shared" si="4"/>
        <v>100</v>
      </c>
    </row>
    <row r="119" spans="1:11">
      <c r="A119" s="104"/>
      <c r="B119" s="104" t="s">
        <v>399</v>
      </c>
      <c r="C119" s="101">
        <v>632.62861199999998</v>
      </c>
      <c r="D119" s="101">
        <v>632.62861199999998</v>
      </c>
      <c r="E119" s="101">
        <v>141.69554299999999</v>
      </c>
      <c r="F119" s="101">
        <v>30.174827000000001</v>
      </c>
      <c r="G119" s="101">
        <v>62.707588999999999</v>
      </c>
      <c r="H119" s="101">
        <v>141.69554299999999</v>
      </c>
      <c r="I119" s="102"/>
      <c r="J119" s="103">
        <f t="shared" si="3"/>
        <v>22.397903021180458</v>
      </c>
      <c r="K119" s="103">
        <f t="shared" si="4"/>
        <v>100</v>
      </c>
    </row>
    <row r="120" spans="1:11">
      <c r="A120" s="104"/>
      <c r="B120" s="105" t="s">
        <v>400</v>
      </c>
      <c r="C120" s="101">
        <v>392.051558</v>
      </c>
      <c r="D120" s="101">
        <v>392.051558</v>
      </c>
      <c r="E120" s="101">
        <v>116.63185799999999</v>
      </c>
      <c r="F120" s="101">
        <v>39.888002999999998</v>
      </c>
      <c r="G120" s="101">
        <v>64.707707999999997</v>
      </c>
      <c r="H120" s="101">
        <v>116.63185799999999</v>
      </c>
      <c r="I120" s="102"/>
      <c r="J120" s="103">
        <f t="shared" si="3"/>
        <v>29.749112232835458</v>
      </c>
      <c r="K120" s="103">
        <f t="shared" si="4"/>
        <v>100</v>
      </c>
    </row>
    <row r="121" spans="1:11">
      <c r="A121" s="96" t="s">
        <v>401</v>
      </c>
      <c r="B121" s="96"/>
      <c r="C121" s="97">
        <v>464.925793</v>
      </c>
      <c r="D121" s="97">
        <v>466.83608552999954</v>
      </c>
      <c r="E121" s="97">
        <v>116.28998911000005</v>
      </c>
      <c r="F121" s="97">
        <v>30.99284694</v>
      </c>
      <c r="G121" s="97">
        <v>60.288424279999951</v>
      </c>
      <c r="H121" s="97">
        <v>88.411926559999941</v>
      </c>
      <c r="I121" s="98"/>
      <c r="J121" s="99">
        <f t="shared" si="3"/>
        <v>18.938537379694157</v>
      </c>
      <c r="K121" s="99">
        <f t="shared" si="4"/>
        <v>76.02711741280676</v>
      </c>
    </row>
    <row r="122" spans="1:11">
      <c r="A122" s="104"/>
      <c r="B122" s="105" t="s">
        <v>402</v>
      </c>
      <c r="C122" s="101">
        <v>464.925793</v>
      </c>
      <c r="D122" s="101">
        <v>466.83608552999954</v>
      </c>
      <c r="E122" s="101">
        <v>116.28998911000005</v>
      </c>
      <c r="F122" s="101">
        <v>30.99284694</v>
      </c>
      <c r="G122" s="101">
        <v>60.288424279999951</v>
      </c>
      <c r="H122" s="101">
        <v>88.411926559999941</v>
      </c>
      <c r="I122" s="102"/>
      <c r="J122" s="103">
        <f t="shared" si="3"/>
        <v>18.938537379694157</v>
      </c>
      <c r="K122" s="103">
        <f t="shared" si="4"/>
        <v>76.02711741280676</v>
      </c>
    </row>
    <row r="123" spans="1:11">
      <c r="A123" s="96" t="s">
        <v>403</v>
      </c>
      <c r="B123" s="96"/>
      <c r="C123" s="97">
        <v>86.089194000000006</v>
      </c>
      <c r="D123" s="97">
        <v>78.477310000000003</v>
      </c>
      <c r="E123" s="97">
        <v>14.983471</v>
      </c>
      <c r="F123" s="97">
        <v>3.7305619999999999</v>
      </c>
      <c r="G123" s="97">
        <v>6.8906210000000003</v>
      </c>
      <c r="H123" s="97">
        <v>10.109128999999999</v>
      </c>
      <c r="I123" s="98"/>
      <c r="J123" s="99">
        <f t="shared" si="3"/>
        <v>12.881594692784448</v>
      </c>
      <c r="K123" s="99">
        <f t="shared" si="4"/>
        <v>67.468539165591196</v>
      </c>
    </row>
    <row r="124" spans="1:11" ht="16.5" thickBot="1">
      <c r="A124" s="111"/>
      <c r="B124" s="112" t="s">
        <v>404</v>
      </c>
      <c r="C124" s="113">
        <v>86.089194000000006</v>
      </c>
      <c r="D124" s="113">
        <v>78.477310000000003</v>
      </c>
      <c r="E124" s="113">
        <v>14.983471</v>
      </c>
      <c r="F124" s="113">
        <v>3.7305619999999999</v>
      </c>
      <c r="G124" s="113">
        <v>6.8906210000000003</v>
      </c>
      <c r="H124" s="113">
        <v>10.109128999999999</v>
      </c>
      <c r="I124" s="114"/>
      <c r="J124" s="115">
        <f t="shared" si="3"/>
        <v>12.881594692784448</v>
      </c>
      <c r="K124" s="115">
        <f t="shared" si="4"/>
        <v>67.468539165591196</v>
      </c>
    </row>
    <row r="125" spans="1:11">
      <c r="A125" s="372" t="s">
        <v>405</v>
      </c>
      <c r="B125" s="372"/>
      <c r="C125" s="372"/>
      <c r="D125" s="372"/>
      <c r="E125" s="372"/>
      <c r="F125" s="372"/>
      <c r="G125" s="372"/>
      <c r="H125" s="372"/>
      <c r="I125" s="372"/>
      <c r="J125" s="372"/>
      <c r="K125" s="372"/>
    </row>
    <row r="126" spans="1:11">
      <c r="A126" s="116" t="s">
        <v>102</v>
      </c>
      <c r="B126" s="116"/>
      <c r="C126" s="116"/>
      <c r="D126" s="116"/>
      <c r="E126" s="116"/>
      <c r="F126" s="116"/>
      <c r="G126" s="116"/>
      <c r="H126" s="116"/>
      <c r="I126" s="116"/>
      <c r="J126" s="116"/>
      <c r="K126" s="116"/>
    </row>
    <row r="127" spans="1:11">
      <c r="A127" s="373" t="s">
        <v>103</v>
      </c>
      <c r="B127" s="373"/>
      <c r="C127" s="373"/>
      <c r="D127" s="373"/>
      <c r="E127" s="373"/>
      <c r="F127" s="373"/>
      <c r="G127" s="373"/>
      <c r="H127" s="373"/>
      <c r="I127" s="373"/>
      <c r="J127" s="373"/>
      <c r="K127" s="373"/>
    </row>
  </sheetData>
  <mergeCells count="11">
    <mergeCell ref="J3:K3"/>
    <mergeCell ref="A125:K125"/>
    <mergeCell ref="A127:K127"/>
    <mergeCell ref="A1:K1"/>
    <mergeCell ref="A2:A5"/>
    <mergeCell ref="B2:B5"/>
    <mergeCell ref="C2:H2"/>
    <mergeCell ref="C3:C4"/>
    <mergeCell ref="D3:D4"/>
    <mergeCell ref="E3:E4"/>
    <mergeCell ref="F3:H3"/>
  </mergeCells>
  <pageMargins left="0.70866141732283472" right="0.70866141732283472" top="0.74803149606299213" bottom="0.74803149606299213" header="0.31496062992125984" footer="0.31496062992125984"/>
  <pageSetup scale="82"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56"/>
  <sheetViews>
    <sheetView showGridLines="0" topLeftCell="F1" zoomScale="160" zoomScaleNormal="160" workbookViewId="0">
      <selection activeCell="B7" sqref="B7"/>
    </sheetView>
  </sheetViews>
  <sheetFormatPr baseColWidth="10" defaultRowHeight="12.75"/>
  <cols>
    <col min="1" max="1" width="7.5703125" style="117" customWidth="1"/>
    <col min="2" max="2" width="37.5703125" style="167" customWidth="1"/>
    <col min="3" max="8" width="12.7109375" style="117" customWidth="1"/>
    <col min="9" max="9" width="2.7109375" style="117" customWidth="1"/>
    <col min="10" max="11" width="11.5703125" style="117" bestFit="1" customWidth="1"/>
    <col min="12" max="16384" width="11.42578125" style="117"/>
  </cols>
  <sheetData>
    <row r="1" spans="1:11" ht="51.75" customHeight="1">
      <c r="A1" s="380" t="s">
        <v>406</v>
      </c>
      <c r="B1" s="380"/>
      <c r="C1" s="380"/>
      <c r="D1" s="380"/>
      <c r="E1" s="380"/>
      <c r="F1" s="380"/>
      <c r="G1" s="380"/>
      <c r="H1" s="380"/>
      <c r="I1" s="380"/>
      <c r="J1" s="380"/>
      <c r="K1" s="380"/>
    </row>
    <row r="2" spans="1:11" ht="15" customHeight="1">
      <c r="A2" s="381" t="s">
        <v>7</v>
      </c>
      <c r="B2" s="383" t="s">
        <v>407</v>
      </c>
      <c r="C2" s="118" t="s">
        <v>1</v>
      </c>
      <c r="D2" s="118"/>
      <c r="E2" s="118"/>
      <c r="F2" s="118"/>
      <c r="G2" s="118"/>
      <c r="H2" s="118"/>
      <c r="I2" s="118"/>
      <c r="J2" s="119"/>
      <c r="K2" s="119"/>
    </row>
    <row r="3" spans="1:11">
      <c r="A3" s="381"/>
      <c r="B3" s="383"/>
      <c r="C3" s="385" t="s">
        <v>2</v>
      </c>
      <c r="D3" s="385" t="s">
        <v>3</v>
      </c>
      <c r="E3" s="385" t="s">
        <v>4</v>
      </c>
      <c r="F3" s="386" t="s">
        <v>109</v>
      </c>
      <c r="G3" s="386"/>
      <c r="H3" s="386"/>
      <c r="I3" s="120"/>
      <c r="J3" s="121" t="s">
        <v>6</v>
      </c>
      <c r="K3" s="121"/>
    </row>
    <row r="4" spans="1:11" ht="16.5">
      <c r="A4" s="381"/>
      <c r="B4" s="383"/>
      <c r="C4" s="385"/>
      <c r="D4" s="385"/>
      <c r="E4" s="385"/>
      <c r="F4" s="122" t="s">
        <v>9</v>
      </c>
      <c r="G4" s="122" t="s">
        <v>10</v>
      </c>
      <c r="H4" s="122" t="s">
        <v>11</v>
      </c>
      <c r="I4" s="122"/>
      <c r="J4" s="123" t="s">
        <v>3</v>
      </c>
      <c r="K4" s="123" t="s">
        <v>13</v>
      </c>
    </row>
    <row r="5" spans="1:11" ht="13.5" thickBot="1">
      <c r="A5" s="382"/>
      <c r="B5" s="384"/>
      <c r="C5" s="124" t="s">
        <v>14</v>
      </c>
      <c r="D5" s="124" t="s">
        <v>15</v>
      </c>
      <c r="E5" s="124" t="s">
        <v>16</v>
      </c>
      <c r="F5" s="125" t="s">
        <v>17</v>
      </c>
      <c r="G5" s="125" t="s">
        <v>18</v>
      </c>
      <c r="H5" s="125" t="s">
        <v>19</v>
      </c>
      <c r="I5" s="125"/>
      <c r="J5" s="126" t="s">
        <v>20</v>
      </c>
      <c r="K5" s="126" t="s">
        <v>21</v>
      </c>
    </row>
    <row r="6" spans="1:11">
      <c r="A6" s="127" t="s">
        <v>22</v>
      </c>
      <c r="B6" s="128"/>
      <c r="C6" s="129">
        <f t="shared" ref="C6:H6" si="0">SUM(C7,C9,C18,C21,C30,C32,C37,C39,C45,C52,C67,C71,C74,C84,C90,C94,C100,C102,C110,C121,C126,C128,C130)</f>
        <v>22341073680.610001</v>
      </c>
      <c r="D6" s="129">
        <f t="shared" si="0"/>
        <v>22053997028.860001</v>
      </c>
      <c r="E6" s="129">
        <f t="shared" si="0"/>
        <v>3266181755.1700006</v>
      </c>
      <c r="F6" s="129">
        <f t="shared" si="0"/>
        <v>327119418.16000003</v>
      </c>
      <c r="G6" s="129">
        <f t="shared" si="0"/>
        <v>1877703421.4400001</v>
      </c>
      <c r="H6" s="129">
        <f t="shared" si="0"/>
        <v>3109416656.4899998</v>
      </c>
      <c r="I6" s="129"/>
      <c r="J6" s="130">
        <f>IFERROR(+H6/D6*100,"n.a.")</f>
        <v>14.099107079868551</v>
      </c>
      <c r="K6" s="130">
        <f>IFERROR(+H6/E6*100,"n.a.")</f>
        <v>95.200355937575765</v>
      </c>
    </row>
    <row r="7" spans="1:11">
      <c r="A7" s="131" t="s">
        <v>408</v>
      </c>
      <c r="B7" s="132"/>
      <c r="C7" s="129">
        <f t="shared" ref="C7:H7" si="1">+C8</f>
        <v>36000000</v>
      </c>
      <c r="D7" s="129">
        <f t="shared" si="1"/>
        <v>36000000</v>
      </c>
      <c r="E7" s="129">
        <f t="shared" si="1"/>
        <v>3000000</v>
      </c>
      <c r="F7" s="129">
        <f t="shared" si="1"/>
        <v>250000</v>
      </c>
      <c r="G7" s="129">
        <f t="shared" si="1"/>
        <v>250000</v>
      </c>
      <c r="H7" s="129">
        <f t="shared" si="1"/>
        <v>250000</v>
      </c>
      <c r="I7" s="129"/>
      <c r="J7" s="130">
        <f t="shared" ref="J7:J70" si="2">IFERROR(+H7/D7*100,"n.a.")</f>
        <v>0.69444444444444442</v>
      </c>
      <c r="K7" s="130">
        <f t="shared" ref="K7:K70" si="3">IFERROR(+H7/E7*100,"n.a.")</f>
        <v>8.3333333333333321</v>
      </c>
    </row>
    <row r="8" spans="1:11">
      <c r="A8" s="133"/>
      <c r="B8" s="134" t="s">
        <v>409</v>
      </c>
      <c r="C8" s="135">
        <v>36000000</v>
      </c>
      <c r="D8" s="135">
        <v>36000000</v>
      </c>
      <c r="E8" s="135">
        <v>3000000</v>
      </c>
      <c r="F8" s="135">
        <v>250000</v>
      </c>
      <c r="G8" s="135">
        <v>250000</v>
      </c>
      <c r="H8" s="135">
        <v>250000</v>
      </c>
      <c r="I8" s="135"/>
      <c r="J8" s="136">
        <f t="shared" si="2"/>
        <v>0.69444444444444442</v>
      </c>
      <c r="K8" s="136">
        <f t="shared" si="3"/>
        <v>8.3333333333333321</v>
      </c>
    </row>
    <row r="9" spans="1:11">
      <c r="A9" s="131" t="s">
        <v>410</v>
      </c>
      <c r="B9" s="134"/>
      <c r="C9" s="129">
        <f t="shared" ref="C9:H9" si="4">SUM(C10:C17)</f>
        <v>243855654</v>
      </c>
      <c r="D9" s="129">
        <f t="shared" si="4"/>
        <v>239454918.26999998</v>
      </c>
      <c r="E9" s="129">
        <f t="shared" si="4"/>
        <v>6855491.7400000002</v>
      </c>
      <c r="F9" s="129">
        <f t="shared" si="4"/>
        <v>2277425.7800000003</v>
      </c>
      <c r="G9" s="129">
        <f t="shared" si="4"/>
        <v>4076055.0600000005</v>
      </c>
      <c r="H9" s="129">
        <f t="shared" si="4"/>
        <v>6775973.1299999999</v>
      </c>
      <c r="I9" s="129"/>
      <c r="J9" s="130">
        <f t="shared" si="2"/>
        <v>2.8297489894777095</v>
      </c>
      <c r="K9" s="130">
        <f t="shared" si="3"/>
        <v>98.840074308075828</v>
      </c>
    </row>
    <row r="10" spans="1:11">
      <c r="A10" s="137"/>
      <c r="B10" s="134" t="s">
        <v>411</v>
      </c>
      <c r="C10" s="138">
        <v>191423983</v>
      </c>
      <c r="D10" s="139">
        <v>192273247.26999998</v>
      </c>
      <c r="E10" s="139">
        <v>6855491.7400000002</v>
      </c>
      <c r="F10" s="139">
        <v>2277425.7800000003</v>
      </c>
      <c r="G10" s="139">
        <v>4076055.0600000005</v>
      </c>
      <c r="H10" s="139">
        <v>6775973.1299999999</v>
      </c>
      <c r="I10" s="139"/>
      <c r="J10" s="136">
        <f t="shared" si="2"/>
        <v>3.5241372506102366</v>
      </c>
      <c r="K10" s="136">
        <f t="shared" si="3"/>
        <v>98.840074308075828</v>
      </c>
    </row>
    <row r="11" spans="1:11">
      <c r="A11" s="137"/>
      <c r="B11" s="134" t="s">
        <v>412</v>
      </c>
      <c r="C11" s="138">
        <v>10000000</v>
      </c>
      <c r="D11" s="139">
        <v>10000000</v>
      </c>
      <c r="E11" s="139">
        <v>0</v>
      </c>
      <c r="F11" s="139">
        <v>0</v>
      </c>
      <c r="G11" s="139">
        <v>0</v>
      </c>
      <c r="H11" s="139">
        <v>0</v>
      </c>
      <c r="I11" s="139"/>
      <c r="J11" s="136">
        <f t="shared" si="2"/>
        <v>0</v>
      </c>
      <c r="K11" s="136" t="str">
        <f t="shared" si="3"/>
        <v>n.a.</v>
      </c>
    </row>
    <row r="12" spans="1:11" ht="15.75" customHeight="1">
      <c r="A12" s="137"/>
      <c r="B12" s="140" t="s">
        <v>413</v>
      </c>
      <c r="C12" s="138">
        <v>10431671</v>
      </c>
      <c r="D12" s="138">
        <v>5431671</v>
      </c>
      <c r="E12" s="139">
        <v>0</v>
      </c>
      <c r="F12" s="139">
        <v>0</v>
      </c>
      <c r="G12" s="139">
        <v>0</v>
      </c>
      <c r="H12" s="139">
        <v>0</v>
      </c>
      <c r="I12" s="139"/>
      <c r="J12" s="136">
        <f>IFERROR(+H12/D12*100,"n.a.")</f>
        <v>0</v>
      </c>
      <c r="K12" s="136" t="str">
        <f t="shared" si="3"/>
        <v>n.a.</v>
      </c>
    </row>
    <row r="13" spans="1:11" ht="15.75" customHeight="1">
      <c r="A13" s="137"/>
      <c r="B13" s="140" t="s">
        <v>414</v>
      </c>
      <c r="C13" s="138">
        <v>10000000</v>
      </c>
      <c r="D13" s="138">
        <v>10000000</v>
      </c>
      <c r="E13" s="139">
        <v>0</v>
      </c>
      <c r="F13" s="139">
        <v>0</v>
      </c>
      <c r="G13" s="139">
        <v>0</v>
      </c>
      <c r="H13" s="139">
        <v>0</v>
      </c>
      <c r="I13" s="139"/>
      <c r="J13" s="136">
        <f>IFERROR(+H13/D13*100,"n.a.")</f>
        <v>0</v>
      </c>
      <c r="K13" s="136" t="str">
        <f t="shared" si="3"/>
        <v>n.a.</v>
      </c>
    </row>
    <row r="14" spans="1:11" ht="19.5" customHeight="1">
      <c r="A14" s="137"/>
      <c r="B14" s="140" t="s">
        <v>415</v>
      </c>
      <c r="C14" s="138">
        <v>3000000</v>
      </c>
      <c r="D14" s="138">
        <v>3000000</v>
      </c>
      <c r="E14" s="139">
        <v>0</v>
      </c>
      <c r="F14" s="139">
        <v>0</v>
      </c>
      <c r="G14" s="139">
        <v>0</v>
      </c>
      <c r="H14" s="139">
        <v>0</v>
      </c>
      <c r="I14" s="139"/>
      <c r="J14" s="136">
        <f t="shared" si="2"/>
        <v>0</v>
      </c>
      <c r="K14" s="136" t="str">
        <f t="shared" si="3"/>
        <v>n.a.</v>
      </c>
    </row>
    <row r="15" spans="1:11">
      <c r="A15" s="137"/>
      <c r="B15" s="134" t="s">
        <v>416</v>
      </c>
      <c r="C15" s="138">
        <v>10000000</v>
      </c>
      <c r="D15" s="138">
        <v>9750000</v>
      </c>
      <c r="E15" s="139">
        <v>0</v>
      </c>
      <c r="F15" s="139">
        <v>0</v>
      </c>
      <c r="G15" s="139">
        <v>0</v>
      </c>
      <c r="H15" s="139">
        <v>0</v>
      </c>
      <c r="I15" s="139"/>
      <c r="J15" s="136">
        <f t="shared" si="2"/>
        <v>0</v>
      </c>
      <c r="K15" s="136" t="str">
        <f t="shared" si="3"/>
        <v>n.a.</v>
      </c>
    </row>
    <row r="16" spans="1:11" ht="15.75" customHeight="1">
      <c r="A16" s="137"/>
      <c r="B16" s="140" t="s">
        <v>417</v>
      </c>
      <c r="C16" s="138">
        <v>2000000</v>
      </c>
      <c r="D16" s="138">
        <v>2000000</v>
      </c>
      <c r="E16" s="139">
        <v>0</v>
      </c>
      <c r="F16" s="139">
        <v>0</v>
      </c>
      <c r="G16" s="139">
        <v>0</v>
      </c>
      <c r="H16" s="139">
        <v>0</v>
      </c>
      <c r="I16" s="139"/>
      <c r="J16" s="136">
        <f t="shared" si="2"/>
        <v>0</v>
      </c>
      <c r="K16" s="136" t="str">
        <f t="shared" si="3"/>
        <v>n.a.</v>
      </c>
    </row>
    <row r="17" spans="1:11" ht="15.75" customHeight="1">
      <c r="A17" s="137"/>
      <c r="B17" s="140" t="s">
        <v>418</v>
      </c>
      <c r="C17" s="138">
        <v>7000000</v>
      </c>
      <c r="D17" s="138">
        <v>7000000</v>
      </c>
      <c r="E17" s="139">
        <v>0</v>
      </c>
      <c r="F17" s="139">
        <v>0</v>
      </c>
      <c r="G17" s="139">
        <v>0</v>
      </c>
      <c r="H17" s="139">
        <v>0</v>
      </c>
      <c r="I17" s="139"/>
      <c r="J17" s="136">
        <f t="shared" si="2"/>
        <v>0</v>
      </c>
      <c r="K17" s="136" t="str">
        <f t="shared" si="3"/>
        <v>n.a.</v>
      </c>
    </row>
    <row r="18" spans="1:11">
      <c r="A18" s="131" t="s">
        <v>305</v>
      </c>
      <c r="B18" s="134"/>
      <c r="C18" s="129">
        <f t="shared" ref="C18:H18" si="5">SUM(C19:C20)</f>
        <v>11000000</v>
      </c>
      <c r="D18" s="129">
        <f t="shared" si="5"/>
        <v>10784630</v>
      </c>
      <c r="E18" s="129">
        <f t="shared" si="5"/>
        <v>10150024.039999999</v>
      </c>
      <c r="F18" s="129">
        <f t="shared" si="5"/>
        <v>10109220</v>
      </c>
      <c r="G18" s="129">
        <f t="shared" si="5"/>
        <v>10112491.35</v>
      </c>
      <c r="H18" s="129">
        <f t="shared" si="5"/>
        <v>10150019.84</v>
      </c>
      <c r="I18" s="129"/>
      <c r="J18" s="130">
        <f t="shared" si="2"/>
        <v>94.115605635056554</v>
      </c>
      <c r="K18" s="130">
        <f t="shared" si="3"/>
        <v>99.999958620787666</v>
      </c>
    </row>
    <row r="19" spans="1:11">
      <c r="A19" s="137"/>
      <c r="B19" s="140" t="s">
        <v>419</v>
      </c>
      <c r="C19" s="138">
        <v>10250000</v>
      </c>
      <c r="D19" s="141">
        <v>10250000</v>
      </c>
      <c r="E19" s="141">
        <v>10149394.039999999</v>
      </c>
      <c r="F19" s="139">
        <v>10109220</v>
      </c>
      <c r="G19" s="139">
        <v>10111861.35</v>
      </c>
      <c r="H19" s="141">
        <v>10149389.84</v>
      </c>
      <c r="I19" s="141"/>
      <c r="J19" s="136">
        <f t="shared" si="2"/>
        <v>99.018437463414628</v>
      </c>
      <c r="K19" s="136">
        <f t="shared" si="3"/>
        <v>99.999958618219154</v>
      </c>
    </row>
    <row r="20" spans="1:11">
      <c r="A20" s="137"/>
      <c r="B20" s="134" t="s">
        <v>420</v>
      </c>
      <c r="C20" s="138">
        <v>750000</v>
      </c>
      <c r="D20" s="141">
        <v>534630</v>
      </c>
      <c r="E20" s="141">
        <v>630</v>
      </c>
      <c r="F20" s="139">
        <v>0</v>
      </c>
      <c r="G20" s="141">
        <v>630</v>
      </c>
      <c r="H20" s="141">
        <v>630</v>
      </c>
      <c r="I20" s="141"/>
      <c r="J20" s="136">
        <f t="shared" si="2"/>
        <v>0.11783850513439201</v>
      </c>
      <c r="K20" s="136">
        <f t="shared" si="3"/>
        <v>100</v>
      </c>
    </row>
    <row r="21" spans="1:11">
      <c r="A21" s="131" t="s">
        <v>421</v>
      </c>
      <c r="B21" s="134"/>
      <c r="C21" s="129">
        <f t="shared" ref="C21:H21" si="6">SUM(C22:C29)</f>
        <v>1465762246.6899998</v>
      </c>
      <c r="D21" s="129">
        <f t="shared" si="6"/>
        <v>1349960234.8499999</v>
      </c>
      <c r="E21" s="129">
        <f t="shared" si="6"/>
        <v>87240390.359999999</v>
      </c>
      <c r="F21" s="129">
        <f t="shared" si="6"/>
        <v>7627428.9500000011</v>
      </c>
      <c r="G21" s="129">
        <f t="shared" si="6"/>
        <v>27886036.959999997</v>
      </c>
      <c r="H21" s="129">
        <f t="shared" si="6"/>
        <v>50756873.109999985</v>
      </c>
      <c r="I21" s="129"/>
      <c r="J21" s="142">
        <f t="shared" si="2"/>
        <v>3.7598791282648265</v>
      </c>
      <c r="K21" s="142">
        <f t="shared" si="3"/>
        <v>58.180474549174157</v>
      </c>
    </row>
    <row r="22" spans="1:11">
      <c r="A22" s="133"/>
      <c r="B22" s="134" t="s">
        <v>422</v>
      </c>
      <c r="C22" s="135">
        <v>190134</v>
      </c>
      <c r="D22" s="141">
        <v>190134</v>
      </c>
      <c r="E22" s="141">
        <v>41534.550000000003</v>
      </c>
      <c r="F22" s="139">
        <v>12973.02</v>
      </c>
      <c r="G22" s="135">
        <v>25946.04</v>
      </c>
      <c r="H22" s="141">
        <v>41534.550000000003</v>
      </c>
      <c r="I22" s="141"/>
      <c r="J22" s="136">
        <f t="shared" si="2"/>
        <v>21.844883082457635</v>
      </c>
      <c r="K22" s="136">
        <f t="shared" si="3"/>
        <v>100</v>
      </c>
    </row>
    <row r="23" spans="1:11">
      <c r="A23" s="137"/>
      <c r="B23" s="134" t="s">
        <v>423</v>
      </c>
      <c r="C23" s="138">
        <v>17555905</v>
      </c>
      <c r="D23" s="141">
        <v>17555905</v>
      </c>
      <c r="E23" s="141">
        <v>0</v>
      </c>
      <c r="F23" s="141">
        <v>0</v>
      </c>
      <c r="G23" s="141">
        <v>0</v>
      </c>
      <c r="H23" s="141">
        <v>0</v>
      </c>
      <c r="I23" s="141"/>
      <c r="J23" s="136">
        <f t="shared" si="2"/>
        <v>0</v>
      </c>
      <c r="K23" s="136" t="str">
        <f t="shared" si="3"/>
        <v>n.a.</v>
      </c>
    </row>
    <row r="24" spans="1:11">
      <c r="A24" s="137"/>
      <c r="B24" s="134" t="s">
        <v>26</v>
      </c>
      <c r="C24" s="138">
        <v>23778899</v>
      </c>
      <c r="D24" s="141">
        <v>23756516.640000001</v>
      </c>
      <c r="E24" s="141">
        <v>2438061.67</v>
      </c>
      <c r="F24" s="139">
        <v>118046.73</v>
      </c>
      <c r="G24" s="139">
        <v>854719.15</v>
      </c>
      <c r="H24" s="141">
        <v>1392217.6800000002</v>
      </c>
      <c r="I24" s="141"/>
      <c r="J24" s="136">
        <f t="shared" si="2"/>
        <v>5.860361184669034</v>
      </c>
      <c r="K24" s="136">
        <f t="shared" si="3"/>
        <v>57.103464491117663</v>
      </c>
    </row>
    <row r="25" spans="1:11">
      <c r="A25" s="137"/>
      <c r="B25" s="134" t="s">
        <v>27</v>
      </c>
      <c r="C25" s="138">
        <v>7539057</v>
      </c>
      <c r="D25" s="141">
        <v>7578162</v>
      </c>
      <c r="E25" s="141">
        <v>1736081</v>
      </c>
      <c r="F25" s="139">
        <v>336257.25999999995</v>
      </c>
      <c r="G25" s="139">
        <v>1037765.3099999999</v>
      </c>
      <c r="H25" s="141">
        <v>1690352</v>
      </c>
      <c r="I25" s="141"/>
      <c r="J25" s="136">
        <f t="shared" si="2"/>
        <v>22.305566969932812</v>
      </c>
      <c r="K25" s="136">
        <f t="shared" si="3"/>
        <v>97.365963915278144</v>
      </c>
    </row>
    <row r="26" spans="1:11">
      <c r="A26" s="137"/>
      <c r="B26" s="134" t="s">
        <v>424</v>
      </c>
      <c r="C26" s="138">
        <v>473421454</v>
      </c>
      <c r="D26" s="141">
        <v>473404731.36000001</v>
      </c>
      <c r="E26" s="141">
        <v>80781793.140000001</v>
      </c>
      <c r="F26" s="139">
        <v>7160151.9400000013</v>
      </c>
      <c r="G26" s="139">
        <v>25967606.459999997</v>
      </c>
      <c r="H26" s="141">
        <v>47632768.879999988</v>
      </c>
      <c r="I26" s="141"/>
      <c r="J26" s="136">
        <f t="shared" si="2"/>
        <v>10.06174330855551</v>
      </c>
      <c r="K26" s="136">
        <f t="shared" si="3"/>
        <v>58.964733300051122</v>
      </c>
    </row>
    <row r="27" spans="1:11">
      <c r="A27" s="137"/>
      <c r="B27" s="134" t="s">
        <v>425</v>
      </c>
      <c r="C27" s="138">
        <v>401820713</v>
      </c>
      <c r="D27" s="141">
        <v>401820713</v>
      </c>
      <c r="E27" s="141">
        <v>2242920</v>
      </c>
      <c r="F27" s="139">
        <v>0</v>
      </c>
      <c r="G27" s="139">
        <v>0</v>
      </c>
      <c r="H27" s="141">
        <v>0</v>
      </c>
      <c r="I27" s="141"/>
      <c r="J27" s="136">
        <f t="shared" si="2"/>
        <v>0</v>
      </c>
      <c r="K27" s="136">
        <f t="shared" si="3"/>
        <v>0</v>
      </c>
    </row>
    <row r="28" spans="1:11" ht="15.75" customHeight="1">
      <c r="A28" s="137"/>
      <c r="B28" s="140" t="s">
        <v>32</v>
      </c>
      <c r="C28" s="138">
        <v>450191436.58999997</v>
      </c>
      <c r="D28" s="139">
        <v>358247841.56999999</v>
      </c>
      <c r="E28" s="139">
        <v>0</v>
      </c>
      <c r="F28" s="139">
        <v>0</v>
      </c>
      <c r="G28" s="139">
        <v>0</v>
      </c>
      <c r="H28" s="139">
        <v>0</v>
      </c>
      <c r="I28" s="139"/>
      <c r="J28" s="136">
        <f t="shared" si="2"/>
        <v>0</v>
      </c>
      <c r="K28" s="136" t="str">
        <f t="shared" si="3"/>
        <v>n.a.</v>
      </c>
    </row>
    <row r="29" spans="1:11">
      <c r="A29" s="137"/>
      <c r="B29" s="134" t="s">
        <v>426</v>
      </c>
      <c r="C29" s="138">
        <v>91264648.099999994</v>
      </c>
      <c r="D29" s="139">
        <v>67406231.280000001</v>
      </c>
      <c r="E29" s="139">
        <v>0</v>
      </c>
      <c r="F29" s="139">
        <v>0</v>
      </c>
      <c r="G29" s="139">
        <v>0</v>
      </c>
      <c r="H29" s="139">
        <v>0</v>
      </c>
      <c r="I29" s="139"/>
      <c r="J29" s="136">
        <f t="shared" si="2"/>
        <v>0</v>
      </c>
      <c r="K29" s="136" t="str">
        <f t="shared" si="3"/>
        <v>n.a.</v>
      </c>
    </row>
    <row r="30" spans="1:11">
      <c r="A30" s="131" t="s">
        <v>427</v>
      </c>
      <c r="B30" s="134"/>
      <c r="C30" s="129">
        <f t="shared" ref="C30:H30" si="7">SUM(C31)</f>
        <v>104000000</v>
      </c>
      <c r="D30" s="129">
        <f t="shared" si="7"/>
        <v>104000000</v>
      </c>
      <c r="E30" s="129">
        <f t="shared" si="7"/>
        <v>0</v>
      </c>
      <c r="F30" s="129">
        <f t="shared" si="7"/>
        <v>0</v>
      </c>
      <c r="G30" s="129">
        <f t="shared" si="7"/>
        <v>0</v>
      </c>
      <c r="H30" s="129">
        <f t="shared" si="7"/>
        <v>0</v>
      </c>
      <c r="I30" s="129"/>
      <c r="J30" s="130">
        <f t="shared" si="2"/>
        <v>0</v>
      </c>
      <c r="K30" s="130" t="str">
        <f t="shared" si="3"/>
        <v>n.a.</v>
      </c>
    </row>
    <row r="31" spans="1:11">
      <c r="A31" s="131"/>
      <c r="B31" s="134" t="s">
        <v>428</v>
      </c>
      <c r="C31" s="138">
        <v>104000000</v>
      </c>
      <c r="D31" s="141">
        <v>104000000</v>
      </c>
      <c r="E31" s="141">
        <v>0</v>
      </c>
      <c r="F31" s="141">
        <v>0</v>
      </c>
      <c r="G31" s="141">
        <v>0</v>
      </c>
      <c r="H31" s="141">
        <v>0</v>
      </c>
      <c r="I31" s="141"/>
      <c r="J31" s="136">
        <f t="shared" si="2"/>
        <v>0</v>
      </c>
      <c r="K31" s="136" t="str">
        <f t="shared" si="3"/>
        <v>n.a.</v>
      </c>
    </row>
    <row r="32" spans="1:11">
      <c r="A32" s="131" t="s">
        <v>429</v>
      </c>
      <c r="B32" s="134"/>
      <c r="C32" s="129">
        <f t="shared" ref="C32:H32" si="8">SUM(C33:C36)</f>
        <v>449352608.25999999</v>
      </c>
      <c r="D32" s="129">
        <f t="shared" si="8"/>
        <v>1881188557.1900001</v>
      </c>
      <c r="E32" s="129">
        <f t="shared" si="8"/>
        <v>149668925.62999994</v>
      </c>
      <c r="F32" s="129">
        <f t="shared" si="8"/>
        <v>1676196.18</v>
      </c>
      <c r="G32" s="129">
        <f t="shared" si="8"/>
        <v>2007983.03</v>
      </c>
      <c r="H32" s="129">
        <f t="shared" si="8"/>
        <v>145152763.65999991</v>
      </c>
      <c r="I32" s="129"/>
      <c r="J32" s="130">
        <f t="shared" si="2"/>
        <v>7.7160135333174615</v>
      </c>
      <c r="K32" s="130">
        <f t="shared" si="3"/>
        <v>96.982565384905257</v>
      </c>
    </row>
    <row r="33" spans="1:11">
      <c r="A33" s="137"/>
      <c r="B33" s="134" t="s">
        <v>430</v>
      </c>
      <c r="C33" s="138">
        <v>4352608.2599999988</v>
      </c>
      <c r="D33" s="139">
        <v>4317290.0599999987</v>
      </c>
      <c r="E33" s="139">
        <v>847068.66</v>
      </c>
      <c r="F33" s="139">
        <v>213696.17999999996</v>
      </c>
      <c r="G33" s="139">
        <v>545483.03</v>
      </c>
      <c r="H33" s="139">
        <v>841954.71999999986</v>
      </c>
      <c r="I33" s="139"/>
      <c r="J33" s="136">
        <f t="shared" si="2"/>
        <v>19.501926168935707</v>
      </c>
      <c r="K33" s="136">
        <f t="shared" si="3"/>
        <v>99.396277982944127</v>
      </c>
    </row>
    <row r="34" spans="1:11" ht="17.25">
      <c r="A34" s="131"/>
      <c r="B34" s="134" t="s">
        <v>431</v>
      </c>
      <c r="C34" s="138">
        <v>0</v>
      </c>
      <c r="D34" s="139">
        <v>1092614894.05</v>
      </c>
      <c r="E34" s="139">
        <v>0</v>
      </c>
      <c r="F34" s="139">
        <v>0</v>
      </c>
      <c r="G34" s="139">
        <v>0</v>
      </c>
      <c r="H34" s="139">
        <v>0</v>
      </c>
      <c r="I34" s="139"/>
      <c r="J34" s="136">
        <f t="shared" si="2"/>
        <v>0</v>
      </c>
      <c r="K34" s="136" t="str">
        <f t="shared" si="3"/>
        <v>n.a.</v>
      </c>
    </row>
    <row r="35" spans="1:11" ht="15.75" customHeight="1">
      <c r="A35" s="137"/>
      <c r="B35" s="140" t="s">
        <v>432</v>
      </c>
      <c r="C35" s="138">
        <v>0</v>
      </c>
      <c r="D35" s="139">
        <v>343000739.67000002</v>
      </c>
      <c r="E35" s="139">
        <v>0</v>
      </c>
      <c r="F35" s="139">
        <v>0</v>
      </c>
      <c r="G35" s="139">
        <v>0</v>
      </c>
      <c r="H35" s="139">
        <v>0</v>
      </c>
      <c r="I35" s="139"/>
      <c r="J35" s="136">
        <f t="shared" si="2"/>
        <v>0</v>
      </c>
      <c r="K35" s="136" t="str">
        <f t="shared" si="3"/>
        <v>n.a.</v>
      </c>
    </row>
    <row r="36" spans="1:11">
      <c r="A36" s="137"/>
      <c r="B36" s="134" t="s">
        <v>37</v>
      </c>
      <c r="C36" s="138">
        <v>445000000</v>
      </c>
      <c r="D36" s="139">
        <v>441255633.41000021</v>
      </c>
      <c r="E36" s="139">
        <v>148821856.96999994</v>
      </c>
      <c r="F36" s="139">
        <v>1462500</v>
      </c>
      <c r="G36" s="139">
        <v>1462500</v>
      </c>
      <c r="H36" s="139">
        <v>144310808.93999991</v>
      </c>
      <c r="I36" s="139"/>
      <c r="J36" s="136">
        <f t="shared" si="2"/>
        <v>32.704581655937986</v>
      </c>
      <c r="K36" s="136">
        <f t="shared" si="3"/>
        <v>96.968826943941849</v>
      </c>
    </row>
    <row r="37" spans="1:11">
      <c r="A37" s="131" t="s">
        <v>39</v>
      </c>
      <c r="B37" s="134"/>
      <c r="C37" s="129">
        <f t="shared" ref="C37:H37" si="9">SUM(C38:C38)</f>
        <v>8499999.9999999981</v>
      </c>
      <c r="D37" s="129">
        <f t="shared" si="9"/>
        <v>8540224.0399999991</v>
      </c>
      <c r="E37" s="129">
        <f t="shared" si="9"/>
        <v>1116732.2000000002</v>
      </c>
      <c r="F37" s="129">
        <f t="shared" si="9"/>
        <v>334032.76999999996</v>
      </c>
      <c r="G37" s="129">
        <f t="shared" si="9"/>
        <v>730008.45999999985</v>
      </c>
      <c r="H37" s="129">
        <f t="shared" si="9"/>
        <v>1116732.2000000002</v>
      </c>
      <c r="I37" s="129"/>
      <c r="J37" s="142">
        <f t="shared" si="2"/>
        <v>13.076146419222045</v>
      </c>
      <c r="K37" s="142">
        <f t="shared" si="3"/>
        <v>100</v>
      </c>
    </row>
    <row r="38" spans="1:11" ht="16.5">
      <c r="A38" s="137"/>
      <c r="B38" s="140" t="s">
        <v>433</v>
      </c>
      <c r="C38" s="138">
        <v>8499999.9999999981</v>
      </c>
      <c r="D38" s="139">
        <v>8540224.0399999991</v>
      </c>
      <c r="E38" s="139">
        <v>1116732.2000000002</v>
      </c>
      <c r="F38" s="139">
        <v>334032.76999999996</v>
      </c>
      <c r="G38" s="139">
        <v>730008.45999999985</v>
      </c>
      <c r="H38" s="139">
        <v>1116732.2000000002</v>
      </c>
      <c r="I38" s="139"/>
      <c r="J38" s="136">
        <f t="shared" si="2"/>
        <v>13.076146419222045</v>
      </c>
      <c r="K38" s="136">
        <f t="shared" si="3"/>
        <v>100</v>
      </c>
    </row>
    <row r="39" spans="1:11">
      <c r="A39" s="131" t="s">
        <v>44</v>
      </c>
      <c r="B39" s="132"/>
      <c r="C39" s="129">
        <f t="shared" ref="C39:H39" si="10">SUM(C40:C44)</f>
        <v>1497948573</v>
      </c>
      <c r="D39" s="129">
        <f t="shared" si="10"/>
        <v>1499774042.3199999</v>
      </c>
      <c r="E39" s="129">
        <f t="shared" si="10"/>
        <v>31157960.210000001</v>
      </c>
      <c r="F39" s="129">
        <f t="shared" si="10"/>
        <v>0</v>
      </c>
      <c r="G39" s="129">
        <f t="shared" si="10"/>
        <v>734837.68</v>
      </c>
      <c r="H39" s="129">
        <f t="shared" si="10"/>
        <v>1156916.3</v>
      </c>
      <c r="I39" s="129"/>
      <c r="J39" s="142">
        <f t="shared" si="2"/>
        <v>7.7139373489246862E-2</v>
      </c>
      <c r="K39" s="142">
        <f t="shared" si="3"/>
        <v>3.7130681604397622</v>
      </c>
    </row>
    <row r="40" spans="1:11" ht="15.75" customHeight="1">
      <c r="A40" s="131"/>
      <c r="B40" s="140" t="s">
        <v>434</v>
      </c>
      <c r="C40" s="135">
        <v>3000000</v>
      </c>
      <c r="D40" s="135">
        <v>3007830</v>
      </c>
      <c r="E40" s="135">
        <v>0</v>
      </c>
      <c r="F40" s="135">
        <v>0</v>
      </c>
      <c r="G40" s="135">
        <v>0</v>
      </c>
      <c r="H40" s="135">
        <v>0</v>
      </c>
      <c r="I40" s="135"/>
      <c r="J40" s="136">
        <f t="shared" si="2"/>
        <v>0</v>
      </c>
      <c r="K40" s="136" t="str">
        <f t="shared" si="3"/>
        <v>n.a.</v>
      </c>
    </row>
    <row r="41" spans="1:11" ht="16.5">
      <c r="A41" s="137"/>
      <c r="B41" s="134" t="s">
        <v>435</v>
      </c>
      <c r="C41" s="138">
        <v>204948573</v>
      </c>
      <c r="D41" s="141">
        <v>204948573</v>
      </c>
      <c r="E41" s="141">
        <v>1157960.21</v>
      </c>
      <c r="F41" s="139">
        <v>0</v>
      </c>
      <c r="G41" s="139">
        <v>734837.68</v>
      </c>
      <c r="H41" s="141">
        <v>1156916.3</v>
      </c>
      <c r="I41" s="141"/>
      <c r="J41" s="136">
        <f t="shared" si="2"/>
        <v>0.56449102478015301</v>
      </c>
      <c r="K41" s="136">
        <f t="shared" si="3"/>
        <v>99.909849233938701</v>
      </c>
    </row>
    <row r="42" spans="1:11">
      <c r="A42" s="137"/>
      <c r="B42" s="134" t="s">
        <v>436</v>
      </c>
      <c r="C42" s="138">
        <v>550000000</v>
      </c>
      <c r="D42" s="141">
        <v>550000000</v>
      </c>
      <c r="E42" s="141">
        <v>30000000</v>
      </c>
      <c r="F42" s="139">
        <v>0</v>
      </c>
      <c r="G42" s="139">
        <v>0</v>
      </c>
      <c r="H42" s="139">
        <v>0</v>
      </c>
      <c r="I42" s="139"/>
      <c r="J42" s="136">
        <f t="shared" si="2"/>
        <v>0</v>
      </c>
      <c r="K42" s="136">
        <f t="shared" si="3"/>
        <v>0</v>
      </c>
    </row>
    <row r="43" spans="1:11">
      <c r="A43" s="131"/>
      <c r="B43" s="134" t="s">
        <v>437</v>
      </c>
      <c r="C43" s="138">
        <v>650000000</v>
      </c>
      <c r="D43" s="141">
        <v>650000000</v>
      </c>
      <c r="E43" s="141">
        <v>0</v>
      </c>
      <c r="F43" s="141">
        <v>0</v>
      </c>
      <c r="G43" s="141">
        <v>0</v>
      </c>
      <c r="H43" s="141">
        <v>0</v>
      </c>
      <c r="I43" s="141"/>
      <c r="J43" s="136">
        <f t="shared" si="2"/>
        <v>0</v>
      </c>
      <c r="K43" s="136" t="str">
        <f t="shared" si="3"/>
        <v>n.a.</v>
      </c>
    </row>
    <row r="44" spans="1:11">
      <c r="A44" s="137"/>
      <c r="B44" s="134" t="s">
        <v>46</v>
      </c>
      <c r="C44" s="138">
        <v>90000000</v>
      </c>
      <c r="D44" s="141">
        <v>91817639.319999993</v>
      </c>
      <c r="E44" s="141">
        <v>0</v>
      </c>
      <c r="F44" s="141">
        <v>0</v>
      </c>
      <c r="G44" s="141">
        <v>0</v>
      </c>
      <c r="H44" s="141">
        <v>0</v>
      </c>
      <c r="I44" s="141"/>
      <c r="J44" s="136">
        <f t="shared" si="2"/>
        <v>0</v>
      </c>
      <c r="K44" s="136" t="str">
        <f t="shared" si="3"/>
        <v>n.a.</v>
      </c>
    </row>
    <row r="45" spans="1:11">
      <c r="A45" s="131" t="s">
        <v>47</v>
      </c>
      <c r="B45" s="134"/>
      <c r="C45" s="129">
        <f t="shared" ref="C45:H45" si="11">SUM(C46:C51)</f>
        <v>2388910408.5</v>
      </c>
      <c r="D45" s="129">
        <f t="shared" si="11"/>
        <v>2388645169.5799999</v>
      </c>
      <c r="E45" s="129">
        <f t="shared" si="11"/>
        <v>191166978.22</v>
      </c>
      <c r="F45" s="129">
        <f t="shared" si="11"/>
        <v>40452758.229999997</v>
      </c>
      <c r="G45" s="129">
        <f t="shared" si="11"/>
        <v>181605359.02000001</v>
      </c>
      <c r="H45" s="129">
        <f t="shared" si="11"/>
        <v>190618388.03</v>
      </c>
      <c r="I45" s="129"/>
      <c r="J45" s="142">
        <f t="shared" si="2"/>
        <v>7.9801885377356729</v>
      </c>
      <c r="K45" s="142">
        <f t="shared" si="3"/>
        <v>99.713030882682745</v>
      </c>
    </row>
    <row r="46" spans="1:11">
      <c r="A46" s="131"/>
      <c r="B46" s="134" t="s">
        <v>438</v>
      </c>
      <c r="C46" s="135">
        <v>25000000</v>
      </c>
      <c r="D46" s="135">
        <v>25000000</v>
      </c>
      <c r="E46" s="135">
        <v>0</v>
      </c>
      <c r="F46" s="135">
        <v>0</v>
      </c>
      <c r="G46" s="135">
        <v>0</v>
      </c>
      <c r="H46" s="135">
        <v>0</v>
      </c>
      <c r="I46" s="135"/>
      <c r="J46" s="136">
        <f t="shared" si="2"/>
        <v>0</v>
      </c>
      <c r="K46" s="136" t="str">
        <f t="shared" si="3"/>
        <v>n.a.</v>
      </c>
    </row>
    <row r="47" spans="1:11">
      <c r="A47" s="133"/>
      <c r="B47" s="134" t="s">
        <v>439</v>
      </c>
      <c r="C47" s="135">
        <v>76395035</v>
      </c>
      <c r="D47" s="135">
        <v>76395035</v>
      </c>
      <c r="E47" s="135">
        <v>0</v>
      </c>
      <c r="F47" s="135">
        <v>0</v>
      </c>
      <c r="G47" s="135">
        <v>0</v>
      </c>
      <c r="H47" s="135">
        <v>0</v>
      </c>
      <c r="I47" s="135"/>
      <c r="J47" s="136">
        <f t="shared" si="2"/>
        <v>0</v>
      </c>
      <c r="K47" s="136" t="str">
        <f t="shared" si="3"/>
        <v>n.a.</v>
      </c>
    </row>
    <row r="48" spans="1:11">
      <c r="A48" s="143"/>
      <c r="B48" s="134" t="s">
        <v>53</v>
      </c>
      <c r="C48" s="138">
        <v>1975090292.3299999</v>
      </c>
      <c r="D48" s="144">
        <v>1975090292.3299999</v>
      </c>
      <c r="E48" s="144">
        <v>191003454.03999999</v>
      </c>
      <c r="F48" s="139">
        <v>40378555.109999999</v>
      </c>
      <c r="G48" s="139">
        <v>181531155.90000001</v>
      </c>
      <c r="H48" s="144">
        <v>190454863.84999999</v>
      </c>
      <c r="I48" s="144"/>
      <c r="J48" s="136">
        <f t="shared" si="2"/>
        <v>9.6428433975705357</v>
      </c>
      <c r="K48" s="136">
        <f t="shared" si="3"/>
        <v>99.71278519922204</v>
      </c>
    </row>
    <row r="49" spans="1:11">
      <c r="A49" s="137"/>
      <c r="B49" s="134" t="s">
        <v>54</v>
      </c>
      <c r="C49" s="138">
        <v>223168981.15999997</v>
      </c>
      <c r="D49" s="141">
        <v>222903742.24000001</v>
      </c>
      <c r="E49" s="141">
        <v>163524.18</v>
      </c>
      <c r="F49" s="139">
        <v>74203.12</v>
      </c>
      <c r="G49" s="139">
        <v>74203.12</v>
      </c>
      <c r="H49" s="141">
        <v>163524.18</v>
      </c>
      <c r="I49" s="141"/>
      <c r="J49" s="136">
        <f t="shared" si="2"/>
        <v>7.3360894867316243E-2</v>
      </c>
      <c r="K49" s="136">
        <f t="shared" si="3"/>
        <v>100</v>
      </c>
    </row>
    <row r="50" spans="1:11">
      <c r="A50" s="137"/>
      <c r="B50" s="134" t="s">
        <v>55</v>
      </c>
      <c r="C50" s="138">
        <v>75000000</v>
      </c>
      <c r="D50" s="141">
        <v>75000000</v>
      </c>
      <c r="E50" s="141">
        <v>0</v>
      </c>
      <c r="F50" s="141">
        <v>0</v>
      </c>
      <c r="G50" s="141">
        <v>0</v>
      </c>
      <c r="H50" s="141">
        <v>0</v>
      </c>
      <c r="I50" s="141"/>
      <c r="J50" s="136">
        <f t="shared" si="2"/>
        <v>0</v>
      </c>
      <c r="K50" s="136" t="str">
        <f t="shared" si="3"/>
        <v>n.a.</v>
      </c>
    </row>
    <row r="51" spans="1:11">
      <c r="A51" s="137"/>
      <c r="B51" s="134" t="s">
        <v>440</v>
      </c>
      <c r="C51" s="138">
        <v>14256100.01</v>
      </c>
      <c r="D51" s="141">
        <v>14256100.01</v>
      </c>
      <c r="E51" s="141">
        <v>0</v>
      </c>
      <c r="F51" s="141">
        <v>0</v>
      </c>
      <c r="G51" s="141">
        <v>0</v>
      </c>
      <c r="H51" s="141">
        <v>0</v>
      </c>
      <c r="I51" s="141"/>
      <c r="J51" s="136">
        <f t="shared" si="2"/>
        <v>0</v>
      </c>
      <c r="K51" s="136" t="str">
        <f t="shared" si="3"/>
        <v>n.a.</v>
      </c>
    </row>
    <row r="52" spans="1:11">
      <c r="A52" s="131" t="s">
        <v>56</v>
      </c>
      <c r="B52" s="134"/>
      <c r="C52" s="145">
        <f t="shared" ref="C52:H52" si="12">SUM(C53:C66)</f>
        <v>4789598170</v>
      </c>
      <c r="D52" s="145">
        <f t="shared" si="12"/>
        <v>4757337290.7799997</v>
      </c>
      <c r="E52" s="145">
        <f t="shared" si="12"/>
        <v>322763373.73000014</v>
      </c>
      <c r="F52" s="145">
        <f t="shared" si="12"/>
        <v>71251951.740000024</v>
      </c>
      <c r="G52" s="145">
        <f t="shared" si="12"/>
        <v>177876008.9899998</v>
      </c>
      <c r="H52" s="145">
        <f t="shared" si="12"/>
        <v>319507011.34000009</v>
      </c>
      <c r="I52" s="145"/>
      <c r="J52" s="142">
        <f t="shared" si="2"/>
        <v>6.7160891021795646</v>
      </c>
      <c r="K52" s="142">
        <f t="shared" si="3"/>
        <v>98.991099159620234</v>
      </c>
    </row>
    <row r="53" spans="1:11" ht="15.75" customHeight="1">
      <c r="A53" s="131"/>
      <c r="B53" s="140" t="s">
        <v>441</v>
      </c>
      <c r="C53" s="138">
        <v>62003982</v>
      </c>
      <c r="D53" s="141">
        <v>62280372.120000005</v>
      </c>
      <c r="E53" s="141">
        <v>9614728.879999999</v>
      </c>
      <c r="F53" s="139">
        <v>2202915.4499999997</v>
      </c>
      <c r="G53" s="139">
        <v>6061948.9500000002</v>
      </c>
      <c r="H53" s="141">
        <v>9614728.879999999</v>
      </c>
      <c r="I53" s="141"/>
      <c r="J53" s="136">
        <f t="shared" si="2"/>
        <v>15.437815402699616</v>
      </c>
      <c r="K53" s="136">
        <f t="shared" si="3"/>
        <v>100</v>
      </c>
    </row>
    <row r="54" spans="1:11">
      <c r="A54" s="131"/>
      <c r="B54" s="134" t="s">
        <v>442</v>
      </c>
      <c r="C54" s="138">
        <v>1745362</v>
      </c>
      <c r="D54" s="141">
        <v>1745362</v>
      </c>
      <c r="E54" s="141">
        <v>287166</v>
      </c>
      <c r="F54" s="139">
        <v>8544</v>
      </c>
      <c r="G54" s="139">
        <v>179033</v>
      </c>
      <c r="H54" s="141">
        <v>287166</v>
      </c>
      <c r="I54" s="141"/>
      <c r="J54" s="136">
        <f t="shared" si="2"/>
        <v>16.453091106601381</v>
      </c>
      <c r="K54" s="136">
        <f t="shared" si="3"/>
        <v>100</v>
      </c>
    </row>
    <row r="55" spans="1:11">
      <c r="A55" s="131"/>
      <c r="B55" s="134" t="s">
        <v>443</v>
      </c>
      <c r="C55" s="138">
        <v>167281606.58000001</v>
      </c>
      <c r="D55" s="141">
        <v>167334106.57999998</v>
      </c>
      <c r="E55" s="141">
        <v>19578779.279999986</v>
      </c>
      <c r="F55" s="139">
        <v>4081229.7499999986</v>
      </c>
      <c r="G55" s="139">
        <v>12691619.229999999</v>
      </c>
      <c r="H55" s="141">
        <v>19567291.419999987</v>
      </c>
      <c r="I55" s="141"/>
      <c r="J55" s="136">
        <f t="shared" si="2"/>
        <v>11.693546414367804</v>
      </c>
      <c r="K55" s="136">
        <f t="shared" si="3"/>
        <v>99.941324942501737</v>
      </c>
    </row>
    <row r="56" spans="1:11">
      <c r="A56" s="131"/>
      <c r="B56" s="134" t="s">
        <v>444</v>
      </c>
      <c r="C56" s="138">
        <v>1314750641.2500019</v>
      </c>
      <c r="D56" s="141">
        <v>1294601796.7400017</v>
      </c>
      <c r="E56" s="141">
        <v>229002894.23000011</v>
      </c>
      <c r="F56" s="139">
        <v>51622620.210000031</v>
      </c>
      <c r="G56" s="139">
        <v>124962433.07999982</v>
      </c>
      <c r="H56" s="141">
        <v>227531430.4300001</v>
      </c>
      <c r="I56" s="141"/>
      <c r="J56" s="136">
        <f t="shared" si="2"/>
        <v>17.57539893756967</v>
      </c>
      <c r="K56" s="136">
        <f t="shared" si="3"/>
        <v>99.357447509583821</v>
      </c>
    </row>
    <row r="57" spans="1:11">
      <c r="A57" s="131"/>
      <c r="B57" s="134" t="s">
        <v>445</v>
      </c>
      <c r="C57" s="138">
        <v>5189306</v>
      </c>
      <c r="D57" s="141">
        <v>5189306</v>
      </c>
      <c r="E57" s="141">
        <v>0</v>
      </c>
      <c r="F57" s="139">
        <v>0</v>
      </c>
      <c r="G57" s="139">
        <v>0</v>
      </c>
      <c r="H57" s="139">
        <v>0</v>
      </c>
      <c r="I57" s="139"/>
      <c r="J57" s="136">
        <f t="shared" si="2"/>
        <v>0</v>
      </c>
      <c r="K57" s="136" t="str">
        <f t="shared" si="3"/>
        <v>n.a.</v>
      </c>
    </row>
    <row r="58" spans="1:11">
      <c r="A58" s="131"/>
      <c r="B58" s="134" t="s">
        <v>446</v>
      </c>
      <c r="C58" s="138">
        <v>311603218</v>
      </c>
      <c r="D58" s="141">
        <v>311603218</v>
      </c>
      <c r="E58" s="141">
        <v>3097430.94</v>
      </c>
      <c r="F58" s="139">
        <v>0</v>
      </c>
      <c r="G58" s="139">
        <v>1695501.89</v>
      </c>
      <c r="H58" s="141">
        <v>3097430.94</v>
      </c>
      <c r="I58" s="141"/>
      <c r="J58" s="136">
        <f t="shared" si="2"/>
        <v>0.99403047243241238</v>
      </c>
      <c r="K58" s="136">
        <f t="shared" si="3"/>
        <v>100</v>
      </c>
    </row>
    <row r="59" spans="1:11">
      <c r="A59" s="131"/>
      <c r="B59" s="134" t="s">
        <v>447</v>
      </c>
      <c r="C59" s="138">
        <v>17776299</v>
      </c>
      <c r="D59" s="141">
        <v>17776299</v>
      </c>
      <c r="E59" s="141">
        <v>3205891.37</v>
      </c>
      <c r="F59" s="139">
        <v>834707.59999999986</v>
      </c>
      <c r="G59" s="139">
        <v>2069586.9500000002</v>
      </c>
      <c r="H59" s="141">
        <v>3205891.37</v>
      </c>
      <c r="I59" s="141"/>
      <c r="J59" s="136">
        <f t="shared" si="2"/>
        <v>18.034639100073644</v>
      </c>
      <c r="K59" s="136">
        <f t="shared" si="3"/>
        <v>100</v>
      </c>
    </row>
    <row r="60" spans="1:11" ht="15.75" customHeight="1">
      <c r="A60" s="131"/>
      <c r="B60" s="140" t="s">
        <v>448</v>
      </c>
      <c r="C60" s="138">
        <v>6047396</v>
      </c>
      <c r="D60" s="141">
        <v>6047396</v>
      </c>
      <c r="E60" s="141">
        <v>1052870.28</v>
      </c>
      <c r="F60" s="139">
        <v>0</v>
      </c>
      <c r="G60" s="139">
        <v>83108.28</v>
      </c>
      <c r="H60" s="141">
        <v>1052870.28</v>
      </c>
      <c r="I60" s="141"/>
      <c r="J60" s="136">
        <f t="shared" si="2"/>
        <v>17.410308172310859</v>
      </c>
      <c r="K60" s="136">
        <f t="shared" si="3"/>
        <v>100</v>
      </c>
    </row>
    <row r="61" spans="1:11">
      <c r="A61" s="131"/>
      <c r="B61" s="134" t="s">
        <v>449</v>
      </c>
      <c r="C61" s="138">
        <v>231367509</v>
      </c>
      <c r="D61" s="141">
        <v>219300959.92999998</v>
      </c>
      <c r="E61" s="141">
        <v>980557.75</v>
      </c>
      <c r="F61" s="139">
        <v>0</v>
      </c>
      <c r="G61" s="139">
        <v>183878.93000000002</v>
      </c>
      <c r="H61" s="141">
        <v>980557.75</v>
      </c>
      <c r="I61" s="141"/>
      <c r="J61" s="136">
        <f t="shared" si="2"/>
        <v>0.44712879976129166</v>
      </c>
      <c r="K61" s="136">
        <f t="shared" si="3"/>
        <v>100</v>
      </c>
    </row>
    <row r="62" spans="1:11">
      <c r="A62" s="131"/>
      <c r="B62" s="134" t="s">
        <v>450</v>
      </c>
      <c r="C62" s="138">
        <v>1432601867.1699984</v>
      </c>
      <c r="D62" s="141">
        <v>1432359491.4099979</v>
      </c>
      <c r="E62" s="141">
        <v>12438244.000000015</v>
      </c>
      <c r="F62" s="139">
        <v>3037755.9799999995</v>
      </c>
      <c r="G62" s="139">
        <v>7155752.0900000017</v>
      </c>
      <c r="H62" s="141">
        <v>12426641.810000012</v>
      </c>
      <c r="I62" s="141"/>
      <c r="J62" s="136">
        <f t="shared" si="2"/>
        <v>0.8675644546305461</v>
      </c>
      <c r="K62" s="136">
        <f t="shared" si="3"/>
        <v>99.906721640128595</v>
      </c>
    </row>
    <row r="63" spans="1:11">
      <c r="A63" s="131"/>
      <c r="B63" s="134" t="s">
        <v>451</v>
      </c>
      <c r="C63" s="138">
        <v>91965765</v>
      </c>
      <c r="D63" s="141">
        <v>93965765</v>
      </c>
      <c r="E63" s="141">
        <v>8405532.4000000004</v>
      </c>
      <c r="F63" s="139">
        <v>481388.97</v>
      </c>
      <c r="G63" s="139">
        <v>1888072.96</v>
      </c>
      <c r="H63" s="141">
        <v>8235720.4000000004</v>
      </c>
      <c r="I63" s="141"/>
      <c r="J63" s="136">
        <f t="shared" si="2"/>
        <v>8.7645967656411887</v>
      </c>
      <c r="K63" s="136">
        <f t="shared" si="3"/>
        <v>97.979759140539386</v>
      </c>
    </row>
    <row r="64" spans="1:11">
      <c r="A64" s="131"/>
      <c r="B64" s="134" t="s">
        <v>452</v>
      </c>
      <c r="C64" s="138">
        <v>315145082</v>
      </c>
      <c r="D64" s="141">
        <v>313013082</v>
      </c>
      <c r="E64" s="141">
        <v>35070707.099999994</v>
      </c>
      <c r="F64" s="139">
        <v>8982789.7800000012</v>
      </c>
      <c r="G64" s="139">
        <v>20890787.879999999</v>
      </c>
      <c r="H64" s="141">
        <v>33478710.559999999</v>
      </c>
      <c r="I64" s="141"/>
      <c r="J64" s="136">
        <f t="shared" si="2"/>
        <v>10.6956266319885</v>
      </c>
      <c r="K64" s="136">
        <f t="shared" si="3"/>
        <v>95.460608947915986</v>
      </c>
    </row>
    <row r="65" spans="1:11">
      <c r="A65" s="131"/>
      <c r="B65" s="134" t="s">
        <v>453</v>
      </c>
      <c r="C65" s="138">
        <v>520000000</v>
      </c>
      <c r="D65" s="141">
        <v>520000000</v>
      </c>
      <c r="E65" s="141">
        <v>0</v>
      </c>
      <c r="F65" s="141">
        <v>0</v>
      </c>
      <c r="G65" s="141">
        <v>0</v>
      </c>
      <c r="H65" s="141">
        <v>0</v>
      </c>
      <c r="I65" s="141"/>
      <c r="J65" s="136">
        <f t="shared" si="2"/>
        <v>0</v>
      </c>
      <c r="K65" s="136" t="str">
        <f t="shared" si="3"/>
        <v>n.a.</v>
      </c>
    </row>
    <row r="66" spans="1:11">
      <c r="A66" s="131"/>
      <c r="B66" s="134" t="s">
        <v>454</v>
      </c>
      <c r="C66" s="138">
        <v>312120136</v>
      </c>
      <c r="D66" s="141">
        <v>312120136</v>
      </c>
      <c r="E66" s="141">
        <v>28571.5</v>
      </c>
      <c r="F66" s="139">
        <v>0</v>
      </c>
      <c r="G66" s="139">
        <v>14285.75</v>
      </c>
      <c r="H66" s="141">
        <v>28571.5</v>
      </c>
      <c r="I66" s="141"/>
      <c r="J66" s="136">
        <f t="shared" si="2"/>
        <v>9.1540072890394994E-3</v>
      </c>
      <c r="K66" s="136">
        <f t="shared" si="3"/>
        <v>100</v>
      </c>
    </row>
    <row r="67" spans="1:11">
      <c r="A67" s="131" t="s">
        <v>357</v>
      </c>
      <c r="B67" s="134"/>
      <c r="C67" s="129">
        <f t="shared" ref="C67:H67" si="13">SUM(C68:C70)</f>
        <v>48467820</v>
      </c>
      <c r="D67" s="129">
        <f t="shared" si="13"/>
        <v>48415695.780000001</v>
      </c>
      <c r="E67" s="129">
        <f t="shared" si="13"/>
        <v>696007.42</v>
      </c>
      <c r="F67" s="129">
        <f t="shared" si="13"/>
        <v>0</v>
      </c>
      <c r="G67" s="129">
        <f t="shared" si="13"/>
        <v>271203.37</v>
      </c>
      <c r="H67" s="129">
        <f t="shared" si="13"/>
        <v>696007.42</v>
      </c>
      <c r="I67" s="129"/>
      <c r="J67" s="130">
        <f t="shared" si="2"/>
        <v>1.4375656670569075</v>
      </c>
      <c r="K67" s="130">
        <f t="shared" si="3"/>
        <v>100</v>
      </c>
    </row>
    <row r="68" spans="1:11">
      <c r="A68" s="131"/>
      <c r="B68" s="134" t="s">
        <v>455</v>
      </c>
      <c r="C68" s="138">
        <v>19010876</v>
      </c>
      <c r="D68" s="144">
        <v>18958751.780000001</v>
      </c>
      <c r="E68" s="144">
        <v>696007.42</v>
      </c>
      <c r="F68" s="139">
        <v>0</v>
      </c>
      <c r="G68" s="139">
        <v>271203.37</v>
      </c>
      <c r="H68" s="144">
        <v>696007.42</v>
      </c>
      <c r="I68" s="144"/>
      <c r="J68" s="136">
        <f t="shared" si="2"/>
        <v>3.6711668999972531</v>
      </c>
      <c r="K68" s="136">
        <f t="shared" si="3"/>
        <v>100</v>
      </c>
    </row>
    <row r="69" spans="1:11">
      <c r="A69" s="131"/>
      <c r="B69" s="134" t="s">
        <v>26</v>
      </c>
      <c r="C69" s="135">
        <v>3000000</v>
      </c>
      <c r="D69" s="144">
        <v>3000000</v>
      </c>
      <c r="E69" s="144">
        <v>0</v>
      </c>
      <c r="F69" s="139">
        <v>0</v>
      </c>
      <c r="G69" s="139">
        <v>0</v>
      </c>
      <c r="H69" s="139">
        <v>0</v>
      </c>
      <c r="I69" s="139"/>
      <c r="J69" s="136">
        <f t="shared" si="2"/>
        <v>0</v>
      </c>
      <c r="K69" s="136" t="str">
        <f t="shared" si="3"/>
        <v>n.a.</v>
      </c>
    </row>
    <row r="70" spans="1:11">
      <c r="A70" s="131"/>
      <c r="B70" s="134" t="s">
        <v>456</v>
      </c>
      <c r="C70" s="135">
        <v>26456944</v>
      </c>
      <c r="D70" s="144">
        <v>26456944</v>
      </c>
      <c r="E70" s="144">
        <v>0</v>
      </c>
      <c r="F70" s="139">
        <v>0</v>
      </c>
      <c r="G70" s="139">
        <v>0</v>
      </c>
      <c r="H70" s="139">
        <v>0</v>
      </c>
      <c r="I70" s="139"/>
      <c r="J70" s="136">
        <f t="shared" si="2"/>
        <v>0</v>
      </c>
      <c r="K70" s="136" t="str">
        <f t="shared" si="3"/>
        <v>n.a.</v>
      </c>
    </row>
    <row r="71" spans="1:11">
      <c r="A71" s="131" t="s">
        <v>457</v>
      </c>
      <c r="B71" s="134"/>
      <c r="C71" s="145">
        <f t="shared" ref="C71:H71" si="14">SUM(C72:C73)</f>
        <v>47221421.950000018</v>
      </c>
      <c r="D71" s="145">
        <f t="shared" si="14"/>
        <v>46701003.189999998</v>
      </c>
      <c r="E71" s="145">
        <f t="shared" si="14"/>
        <v>5712236.79</v>
      </c>
      <c r="F71" s="145">
        <f t="shared" si="14"/>
        <v>1296240.0099999998</v>
      </c>
      <c r="G71" s="145">
        <f t="shared" si="14"/>
        <v>2863754.3299999996</v>
      </c>
      <c r="H71" s="145">
        <f t="shared" si="14"/>
        <v>5711624.2800000003</v>
      </c>
      <c r="I71" s="145"/>
      <c r="J71" s="142">
        <f t="shared" ref="J71:J134" si="15">IFERROR(+H71/D71*100,"n.a.")</f>
        <v>12.23019611969068</v>
      </c>
      <c r="K71" s="142">
        <f t="shared" ref="K71:K134" si="16">IFERROR(+H71/E71*100,"n.a.")</f>
        <v>99.9892772302249</v>
      </c>
    </row>
    <row r="72" spans="1:11">
      <c r="A72" s="131"/>
      <c r="B72" s="134" t="s">
        <v>458</v>
      </c>
      <c r="C72" s="138">
        <v>26500000.040000007</v>
      </c>
      <c r="D72" s="141">
        <v>25928442.519999988</v>
      </c>
      <c r="E72" s="141">
        <v>4671898.83</v>
      </c>
      <c r="F72" s="139">
        <v>1278854.0199999998</v>
      </c>
      <c r="G72" s="139">
        <v>2583358.3699999996</v>
      </c>
      <c r="H72" s="141">
        <v>4671898.83</v>
      </c>
      <c r="I72" s="141"/>
      <c r="J72" s="136">
        <f t="shared" si="15"/>
        <v>18.018432176928158</v>
      </c>
      <c r="K72" s="136">
        <f t="shared" si="16"/>
        <v>100</v>
      </c>
    </row>
    <row r="73" spans="1:11" ht="15.75" customHeight="1">
      <c r="A73" s="131"/>
      <c r="B73" s="140" t="s">
        <v>459</v>
      </c>
      <c r="C73" s="138">
        <v>20721421.910000008</v>
      </c>
      <c r="D73" s="141">
        <v>20772560.670000009</v>
      </c>
      <c r="E73" s="141">
        <v>1040337.9600000002</v>
      </c>
      <c r="F73" s="139">
        <v>17385.990000000002</v>
      </c>
      <c r="G73" s="139">
        <v>280395.95999999996</v>
      </c>
      <c r="H73" s="141">
        <v>1039725.4500000004</v>
      </c>
      <c r="I73" s="141"/>
      <c r="J73" s="136">
        <f t="shared" si="15"/>
        <v>5.0052830102048276</v>
      </c>
      <c r="K73" s="136">
        <f t="shared" si="16"/>
        <v>99.941123940147321</v>
      </c>
    </row>
    <row r="74" spans="1:11">
      <c r="A74" s="131" t="s">
        <v>61</v>
      </c>
      <c r="B74" s="134"/>
      <c r="C74" s="129">
        <f t="shared" ref="C74:H74" si="17">SUM(C75:C83)</f>
        <v>4882748544.6799994</v>
      </c>
      <c r="D74" s="129">
        <f t="shared" si="17"/>
        <v>3456986997.1599994</v>
      </c>
      <c r="E74" s="129">
        <f t="shared" si="17"/>
        <v>735257269.73999989</v>
      </c>
      <c r="F74" s="129">
        <f t="shared" si="17"/>
        <v>140337728.35999998</v>
      </c>
      <c r="G74" s="129">
        <f t="shared" si="17"/>
        <v>474859884.73000002</v>
      </c>
      <c r="H74" s="129">
        <f t="shared" si="17"/>
        <v>680906725.7099998</v>
      </c>
      <c r="I74" s="129"/>
      <c r="J74" s="130">
        <f t="shared" si="15"/>
        <v>19.696537078947117</v>
      </c>
      <c r="K74" s="130">
        <f t="shared" si="16"/>
        <v>92.607955573262217</v>
      </c>
    </row>
    <row r="75" spans="1:11">
      <c r="A75" s="131"/>
      <c r="B75" s="134" t="s">
        <v>26</v>
      </c>
      <c r="C75" s="135">
        <v>3000000</v>
      </c>
      <c r="D75" s="135">
        <v>3000095</v>
      </c>
      <c r="E75" s="135">
        <v>95</v>
      </c>
      <c r="F75" s="135">
        <v>0</v>
      </c>
      <c r="G75" s="135">
        <v>0</v>
      </c>
      <c r="H75" s="135">
        <v>95</v>
      </c>
      <c r="I75" s="135"/>
      <c r="J75" s="136">
        <f t="shared" si="15"/>
        <v>3.1665663920642513E-3</v>
      </c>
      <c r="K75" s="136">
        <f t="shared" si="16"/>
        <v>100</v>
      </c>
    </row>
    <row r="76" spans="1:11">
      <c r="A76" s="131"/>
      <c r="B76" s="134" t="s">
        <v>460</v>
      </c>
      <c r="C76" s="135">
        <v>643048100.13999999</v>
      </c>
      <c r="D76" s="144">
        <v>644884905.47000003</v>
      </c>
      <c r="E76" s="144">
        <v>66714399.780000001</v>
      </c>
      <c r="F76" s="139">
        <v>0</v>
      </c>
      <c r="G76" s="139">
        <v>58919089.799999997</v>
      </c>
      <c r="H76" s="144">
        <v>58919089.799999997</v>
      </c>
      <c r="I76" s="144"/>
      <c r="J76" s="136">
        <f t="shared" si="15"/>
        <v>9.1363729093735007</v>
      </c>
      <c r="K76" s="136">
        <f t="shared" si="16"/>
        <v>88.315401164207245</v>
      </c>
    </row>
    <row r="77" spans="1:11">
      <c r="A77" s="131"/>
      <c r="B77" s="134" t="s">
        <v>62</v>
      </c>
      <c r="C77" s="138">
        <v>693436462.86000001</v>
      </c>
      <c r="D77" s="144">
        <v>693436462.86000013</v>
      </c>
      <c r="E77" s="144">
        <v>214114475.01999989</v>
      </c>
      <c r="F77" s="139">
        <v>15741169.68</v>
      </c>
      <c r="G77" s="139">
        <v>130902099.5</v>
      </c>
      <c r="H77" s="144">
        <v>214114475.01999989</v>
      </c>
      <c r="I77" s="144"/>
      <c r="J77" s="136">
        <f t="shared" si="15"/>
        <v>30.877302606342479</v>
      </c>
      <c r="K77" s="136">
        <f t="shared" si="16"/>
        <v>100</v>
      </c>
    </row>
    <row r="78" spans="1:11" ht="17.25">
      <c r="A78" s="131"/>
      <c r="B78" s="134" t="s">
        <v>431</v>
      </c>
      <c r="C78" s="138">
        <v>1141825950</v>
      </c>
      <c r="D78" s="144">
        <v>44531212.049999997</v>
      </c>
      <c r="E78" s="144">
        <v>1591945.02</v>
      </c>
      <c r="F78" s="139">
        <v>520642.02</v>
      </c>
      <c r="G78" s="139">
        <v>1563710.02</v>
      </c>
      <c r="H78" s="144">
        <v>1591945.02</v>
      </c>
      <c r="I78" s="144"/>
      <c r="J78" s="136">
        <f t="shared" si="15"/>
        <v>3.5748971265649616</v>
      </c>
      <c r="K78" s="136">
        <f t="shared" si="16"/>
        <v>100</v>
      </c>
    </row>
    <row r="79" spans="1:11">
      <c r="A79" s="131"/>
      <c r="B79" s="134" t="s">
        <v>63</v>
      </c>
      <c r="C79" s="138">
        <v>206244037.37</v>
      </c>
      <c r="D79" s="144">
        <v>206244037.34999999</v>
      </c>
      <c r="E79" s="144">
        <v>187019409.76999998</v>
      </c>
      <c r="F79" s="139">
        <v>58281843.029999979</v>
      </c>
      <c r="G79" s="139">
        <v>124352146.91999996</v>
      </c>
      <c r="H79" s="144">
        <v>149101430.82999995</v>
      </c>
      <c r="I79" s="144"/>
      <c r="J79" s="136">
        <f t="shared" si="15"/>
        <v>72.293692824181889</v>
      </c>
      <c r="K79" s="136">
        <f t="shared" si="16"/>
        <v>79.725110357993174</v>
      </c>
    </row>
    <row r="80" spans="1:11">
      <c r="A80" s="131"/>
      <c r="B80" s="134" t="s">
        <v>461</v>
      </c>
      <c r="C80" s="138">
        <v>138345238.64999998</v>
      </c>
      <c r="D80" s="144">
        <v>138565998.57000002</v>
      </c>
      <c r="E80" s="144">
        <v>20211819.160000004</v>
      </c>
      <c r="F80" s="139">
        <v>0</v>
      </c>
      <c r="G80" s="139">
        <v>11778608.380000001</v>
      </c>
      <c r="H80" s="144">
        <v>11778608.380000001</v>
      </c>
      <c r="I80" s="144"/>
      <c r="J80" s="136">
        <f t="shared" si="15"/>
        <v>8.5003597574839027</v>
      </c>
      <c r="K80" s="136">
        <f t="shared" si="16"/>
        <v>58.275844874519443</v>
      </c>
    </row>
    <row r="81" spans="1:11" ht="18.75" customHeight="1">
      <c r="A81" s="137"/>
      <c r="B81" s="134" t="s">
        <v>462</v>
      </c>
      <c r="C81" s="138">
        <v>1626926188.7999997</v>
      </c>
      <c r="D81" s="141">
        <v>1626926188.7999997</v>
      </c>
      <c r="E81" s="141">
        <v>244029683.65000001</v>
      </c>
      <c r="F81" s="139">
        <v>65074582.340000004</v>
      </c>
      <c r="G81" s="139">
        <v>146417810.22</v>
      </c>
      <c r="H81" s="141">
        <v>244029683.65000001</v>
      </c>
      <c r="I81" s="141"/>
      <c r="J81" s="136">
        <f t="shared" si="15"/>
        <v>14.999431770779548</v>
      </c>
      <c r="K81" s="136">
        <f t="shared" si="16"/>
        <v>100</v>
      </c>
    </row>
    <row r="82" spans="1:11" ht="21.75" customHeight="1">
      <c r="A82" s="137"/>
      <c r="B82" s="140" t="s">
        <v>463</v>
      </c>
      <c r="C82" s="138">
        <v>343938053.89999998</v>
      </c>
      <c r="D82" s="141">
        <v>13413584.1</v>
      </c>
      <c r="E82" s="141">
        <v>837649.76</v>
      </c>
      <c r="F82" s="139">
        <v>559980.88</v>
      </c>
      <c r="G82" s="139">
        <v>751588.59</v>
      </c>
      <c r="H82" s="141">
        <v>816321.87</v>
      </c>
      <c r="I82" s="141"/>
      <c r="J82" s="136">
        <f t="shared" si="15"/>
        <v>6.0857848574565541</v>
      </c>
      <c r="K82" s="136">
        <f t="shared" si="16"/>
        <v>97.4538415673873</v>
      </c>
    </row>
    <row r="83" spans="1:11">
      <c r="A83" s="137"/>
      <c r="B83" s="134" t="s">
        <v>65</v>
      </c>
      <c r="C83" s="138">
        <v>85984512.959999993</v>
      </c>
      <c r="D83" s="141">
        <v>85984512.959999993</v>
      </c>
      <c r="E83" s="141">
        <v>737792.58000000007</v>
      </c>
      <c r="F83" s="139">
        <v>159510.41</v>
      </c>
      <c r="G83" s="139">
        <v>174831.3</v>
      </c>
      <c r="H83" s="141">
        <v>555076.14</v>
      </c>
      <c r="I83" s="141"/>
      <c r="J83" s="136">
        <f t="shared" si="15"/>
        <v>0.6455536245907697</v>
      </c>
      <c r="K83" s="136">
        <f t="shared" si="16"/>
        <v>75.234714342071584</v>
      </c>
    </row>
    <row r="84" spans="1:11">
      <c r="A84" s="131" t="s">
        <v>66</v>
      </c>
      <c r="B84" s="132"/>
      <c r="C84" s="145">
        <f t="shared" ref="C84:H84" si="18">SUM(C85:C89)</f>
        <v>488873734.52999997</v>
      </c>
      <c r="D84" s="145">
        <f t="shared" si="18"/>
        <v>355187077.89999998</v>
      </c>
      <c r="E84" s="145">
        <f t="shared" si="18"/>
        <v>5129955.5</v>
      </c>
      <c r="F84" s="145">
        <f t="shared" si="18"/>
        <v>0</v>
      </c>
      <c r="G84" s="145">
        <f t="shared" si="18"/>
        <v>1938650.7</v>
      </c>
      <c r="H84" s="145">
        <f t="shared" si="18"/>
        <v>5108965.6899999995</v>
      </c>
      <c r="I84" s="145"/>
      <c r="J84" s="130">
        <f t="shared" si="15"/>
        <v>1.4383872634686297</v>
      </c>
      <c r="K84" s="130">
        <f t="shared" si="16"/>
        <v>99.590838361073494</v>
      </c>
    </row>
    <row r="85" spans="1:11">
      <c r="A85" s="131"/>
      <c r="B85" s="134" t="s">
        <v>464</v>
      </c>
      <c r="C85" s="138">
        <v>557126.56000000006</v>
      </c>
      <c r="D85" s="141">
        <v>515822.56</v>
      </c>
      <c r="E85" s="141">
        <v>13455.19</v>
      </c>
      <c r="F85" s="139">
        <v>0</v>
      </c>
      <c r="G85" s="139">
        <v>0</v>
      </c>
      <c r="H85" s="141">
        <v>4628.3999999999996</v>
      </c>
      <c r="I85" s="141"/>
      <c r="J85" s="136">
        <f t="shared" si="15"/>
        <v>0.89728529903771548</v>
      </c>
      <c r="K85" s="136">
        <f t="shared" si="16"/>
        <v>34.398622390319275</v>
      </c>
    </row>
    <row r="86" spans="1:11" ht="16.5">
      <c r="A86" s="131"/>
      <c r="B86" s="134" t="s">
        <v>465</v>
      </c>
      <c r="C86" s="138">
        <v>78960000</v>
      </c>
      <c r="D86" s="141">
        <v>78960000</v>
      </c>
      <c r="E86" s="141">
        <v>3551311.75</v>
      </c>
      <c r="F86" s="139">
        <v>0</v>
      </c>
      <c r="G86" s="139">
        <v>1938650.7</v>
      </c>
      <c r="H86" s="141">
        <v>3551311.75</v>
      </c>
      <c r="I86" s="141"/>
      <c r="J86" s="136">
        <f t="shared" si="15"/>
        <v>4.4976085992907802</v>
      </c>
      <c r="K86" s="136">
        <f t="shared" si="16"/>
        <v>100</v>
      </c>
    </row>
    <row r="87" spans="1:11">
      <c r="A87" s="131"/>
      <c r="B87" s="134" t="s">
        <v>466</v>
      </c>
      <c r="C87" s="138">
        <v>212120018.74000001</v>
      </c>
      <c r="D87" s="141">
        <v>78474666.069999993</v>
      </c>
      <c r="E87" s="141">
        <v>0</v>
      </c>
      <c r="F87" s="139">
        <v>0</v>
      </c>
      <c r="G87" s="139">
        <v>0</v>
      </c>
      <c r="H87" s="139">
        <v>0</v>
      </c>
      <c r="I87" s="139"/>
      <c r="J87" s="136">
        <f t="shared" si="15"/>
        <v>0</v>
      </c>
      <c r="K87" s="136" t="str">
        <f t="shared" si="16"/>
        <v>n.a.</v>
      </c>
    </row>
    <row r="88" spans="1:11">
      <c r="A88" s="131"/>
      <c r="B88" s="134" t="s">
        <v>72</v>
      </c>
      <c r="C88" s="138">
        <v>182867317.22999999</v>
      </c>
      <c r="D88" s="141">
        <v>182867317.26999998</v>
      </c>
      <c r="E88" s="141">
        <v>1565188.56</v>
      </c>
      <c r="F88" s="141">
        <v>0</v>
      </c>
      <c r="G88" s="141">
        <v>0</v>
      </c>
      <c r="H88" s="141">
        <v>1553025.54</v>
      </c>
      <c r="I88" s="141"/>
      <c r="J88" s="136">
        <f t="shared" si="15"/>
        <v>0.84926358804016822</v>
      </c>
      <c r="K88" s="136">
        <f t="shared" si="16"/>
        <v>99.222903852555632</v>
      </c>
    </row>
    <row r="89" spans="1:11">
      <c r="A89" s="131"/>
      <c r="B89" s="134" t="s">
        <v>467</v>
      </c>
      <c r="C89" s="138">
        <v>14369272.000000002</v>
      </c>
      <c r="D89" s="141">
        <v>14369272.000000002</v>
      </c>
      <c r="E89" s="141">
        <v>0</v>
      </c>
      <c r="F89" s="141">
        <v>0</v>
      </c>
      <c r="G89" s="141">
        <v>0</v>
      </c>
      <c r="H89" s="141">
        <v>0</v>
      </c>
      <c r="I89" s="141"/>
      <c r="J89" s="136">
        <f t="shared" si="15"/>
        <v>0</v>
      </c>
      <c r="K89" s="136" t="str">
        <f t="shared" si="16"/>
        <v>n.a.</v>
      </c>
    </row>
    <row r="90" spans="1:11">
      <c r="A90" s="131" t="s">
        <v>363</v>
      </c>
      <c r="B90" s="134"/>
      <c r="C90" s="145">
        <f t="shared" ref="C90:H90" si="19">SUM(C91:C93)</f>
        <v>131111393</v>
      </c>
      <c r="D90" s="145">
        <f t="shared" si="19"/>
        <v>127711053.81</v>
      </c>
      <c r="E90" s="145">
        <f t="shared" si="19"/>
        <v>24102177.16</v>
      </c>
      <c r="F90" s="145">
        <f t="shared" si="19"/>
        <v>3722250.9099999997</v>
      </c>
      <c r="G90" s="145">
        <f t="shared" si="19"/>
        <v>10213086.35</v>
      </c>
      <c r="H90" s="145">
        <f t="shared" si="19"/>
        <v>17831988.580000002</v>
      </c>
      <c r="I90" s="145"/>
      <c r="J90" s="130">
        <f t="shared" si="15"/>
        <v>13.962760503510719</v>
      </c>
      <c r="K90" s="130">
        <f t="shared" si="16"/>
        <v>73.984970161093955</v>
      </c>
    </row>
    <row r="91" spans="1:11">
      <c r="A91" s="131"/>
      <c r="B91" s="134" t="s">
        <v>468</v>
      </c>
      <c r="C91" s="138">
        <v>84111393</v>
      </c>
      <c r="D91" s="141">
        <v>86223564.680000007</v>
      </c>
      <c r="E91" s="141">
        <v>15541595.199999999</v>
      </c>
      <c r="F91" s="139">
        <v>3008034.8099999996</v>
      </c>
      <c r="G91" s="139">
        <v>7244136.1499999994</v>
      </c>
      <c r="H91" s="141">
        <v>12475477.52</v>
      </c>
      <c r="I91" s="141"/>
      <c r="J91" s="136">
        <f t="shared" si="15"/>
        <v>14.468756384985959</v>
      </c>
      <c r="K91" s="136">
        <f t="shared" si="16"/>
        <v>80.271538149442989</v>
      </c>
    </row>
    <row r="92" spans="1:11" ht="17.25" customHeight="1">
      <c r="A92" s="131"/>
      <c r="B92" s="134" t="s">
        <v>469</v>
      </c>
      <c r="C92" s="138">
        <v>37000000</v>
      </c>
      <c r="D92" s="141">
        <v>33599660.810000002</v>
      </c>
      <c r="E92" s="141">
        <v>6165157.96</v>
      </c>
      <c r="F92" s="139">
        <v>714216.1</v>
      </c>
      <c r="G92" s="139">
        <v>2965770.4400000004</v>
      </c>
      <c r="H92" s="141">
        <v>5342382.78</v>
      </c>
      <c r="I92" s="141"/>
      <c r="J92" s="136">
        <f t="shared" si="15"/>
        <v>15.900109260656551</v>
      </c>
      <c r="K92" s="136">
        <f t="shared" si="16"/>
        <v>86.654434722707421</v>
      </c>
    </row>
    <row r="93" spans="1:11" ht="15.75" customHeight="1">
      <c r="A93" s="131"/>
      <c r="B93" s="140" t="s">
        <v>470</v>
      </c>
      <c r="C93" s="138">
        <v>10000000</v>
      </c>
      <c r="D93" s="141">
        <v>7887828.3200000003</v>
      </c>
      <c r="E93" s="141">
        <v>2395424</v>
      </c>
      <c r="F93" s="139">
        <v>0</v>
      </c>
      <c r="G93" s="139">
        <v>3179.76</v>
      </c>
      <c r="H93" s="141">
        <v>14128.28</v>
      </c>
      <c r="I93" s="141"/>
      <c r="J93" s="136">
        <f t="shared" si="15"/>
        <v>0.17911495315100873</v>
      </c>
      <c r="K93" s="136">
        <f t="shared" si="16"/>
        <v>0.58980289084521154</v>
      </c>
    </row>
    <row r="94" spans="1:11">
      <c r="A94" s="131" t="s">
        <v>365</v>
      </c>
      <c r="B94" s="134"/>
      <c r="C94" s="146">
        <f t="shared" ref="C94:H94" si="20">SUM(C95:C99)</f>
        <v>8570000</v>
      </c>
      <c r="D94" s="146">
        <f t="shared" si="20"/>
        <v>8570000</v>
      </c>
      <c r="E94" s="146">
        <f t="shared" si="20"/>
        <v>0</v>
      </c>
      <c r="F94" s="146">
        <f t="shared" si="20"/>
        <v>0</v>
      </c>
      <c r="G94" s="146">
        <f t="shared" si="20"/>
        <v>0</v>
      </c>
      <c r="H94" s="146">
        <f t="shared" si="20"/>
        <v>0</v>
      </c>
      <c r="I94" s="146"/>
      <c r="J94" s="130">
        <f t="shared" si="15"/>
        <v>0</v>
      </c>
      <c r="K94" s="130" t="str">
        <f t="shared" si="16"/>
        <v>n.a.</v>
      </c>
    </row>
    <row r="95" spans="1:11">
      <c r="A95" s="131"/>
      <c r="B95" s="134" t="s">
        <v>471</v>
      </c>
      <c r="C95" s="138">
        <v>150000</v>
      </c>
      <c r="D95" s="139">
        <v>150000</v>
      </c>
      <c r="E95" s="139">
        <v>0</v>
      </c>
      <c r="F95" s="139">
        <v>0</v>
      </c>
      <c r="G95" s="139">
        <v>0</v>
      </c>
      <c r="H95" s="139">
        <v>0</v>
      </c>
      <c r="I95" s="139"/>
      <c r="J95" s="136">
        <f t="shared" si="15"/>
        <v>0</v>
      </c>
      <c r="K95" s="136" t="str">
        <f t="shared" si="16"/>
        <v>n.a.</v>
      </c>
    </row>
    <row r="96" spans="1:11" ht="27" customHeight="1">
      <c r="A96" s="131"/>
      <c r="B96" s="140" t="s">
        <v>472</v>
      </c>
      <c r="C96" s="138">
        <v>130000</v>
      </c>
      <c r="D96" s="144">
        <v>130000</v>
      </c>
      <c r="E96" s="144">
        <v>0</v>
      </c>
      <c r="F96" s="144">
        <v>0</v>
      </c>
      <c r="G96" s="144">
        <v>0</v>
      </c>
      <c r="H96" s="144">
        <v>0</v>
      </c>
      <c r="I96" s="144"/>
      <c r="J96" s="136">
        <f t="shared" si="15"/>
        <v>0</v>
      </c>
      <c r="K96" s="136" t="str">
        <f t="shared" si="16"/>
        <v>n.a.</v>
      </c>
    </row>
    <row r="97" spans="1:11" ht="20.25" customHeight="1">
      <c r="A97" s="131"/>
      <c r="B97" s="140" t="s">
        <v>473</v>
      </c>
      <c r="C97" s="138">
        <v>240000</v>
      </c>
      <c r="D97" s="141">
        <v>240000</v>
      </c>
      <c r="E97" s="139">
        <v>0</v>
      </c>
      <c r="F97" s="139">
        <v>0</v>
      </c>
      <c r="G97" s="139">
        <v>0</v>
      </c>
      <c r="H97" s="139">
        <v>0</v>
      </c>
      <c r="I97" s="139"/>
      <c r="J97" s="136">
        <f t="shared" si="15"/>
        <v>0</v>
      </c>
      <c r="K97" s="136" t="str">
        <f t="shared" si="16"/>
        <v>n.a.</v>
      </c>
    </row>
    <row r="98" spans="1:11">
      <c r="A98" s="131"/>
      <c r="B98" s="134" t="s">
        <v>26</v>
      </c>
      <c r="C98" s="138">
        <v>3050000</v>
      </c>
      <c r="D98" s="139">
        <v>3050000</v>
      </c>
      <c r="E98" s="139">
        <v>0</v>
      </c>
      <c r="F98" s="139">
        <v>0</v>
      </c>
      <c r="G98" s="139">
        <v>0</v>
      </c>
      <c r="H98" s="139">
        <v>0</v>
      </c>
      <c r="I98" s="139"/>
      <c r="J98" s="136">
        <f t="shared" si="15"/>
        <v>0</v>
      </c>
      <c r="K98" s="136" t="str">
        <f t="shared" si="16"/>
        <v>n.a.</v>
      </c>
    </row>
    <row r="99" spans="1:11" ht="23.25" customHeight="1">
      <c r="A99" s="131"/>
      <c r="B99" s="140" t="s">
        <v>474</v>
      </c>
      <c r="C99" s="138">
        <v>5000000</v>
      </c>
      <c r="D99" s="139">
        <v>5000000</v>
      </c>
      <c r="E99" s="139">
        <v>0</v>
      </c>
      <c r="F99" s="139">
        <v>0</v>
      </c>
      <c r="G99" s="139">
        <v>0</v>
      </c>
      <c r="H99" s="139">
        <v>0</v>
      </c>
      <c r="I99" s="139"/>
      <c r="J99" s="136">
        <f t="shared" si="15"/>
        <v>0</v>
      </c>
      <c r="K99" s="136" t="str">
        <f t="shared" si="16"/>
        <v>n.a.</v>
      </c>
    </row>
    <row r="100" spans="1:11">
      <c r="A100" s="131" t="s">
        <v>75</v>
      </c>
      <c r="B100" s="134"/>
      <c r="C100" s="129">
        <f t="shared" ref="C100:H100" si="21">C101</f>
        <v>700000</v>
      </c>
      <c r="D100" s="129">
        <f t="shared" si="21"/>
        <v>700000</v>
      </c>
      <c r="E100" s="129">
        <f t="shared" si="21"/>
        <v>325000</v>
      </c>
      <c r="F100" s="129">
        <f t="shared" si="21"/>
        <v>291708.73</v>
      </c>
      <c r="G100" s="129">
        <f t="shared" si="21"/>
        <v>291708.73</v>
      </c>
      <c r="H100" s="129">
        <f t="shared" si="21"/>
        <v>291708.73</v>
      </c>
      <c r="I100" s="129"/>
      <c r="J100" s="130">
        <f t="shared" si="15"/>
        <v>41.67267571428571</v>
      </c>
      <c r="K100" s="130">
        <f t="shared" si="16"/>
        <v>89.756532307692311</v>
      </c>
    </row>
    <row r="101" spans="1:11">
      <c r="A101" s="131"/>
      <c r="B101" s="134" t="s">
        <v>475</v>
      </c>
      <c r="C101" s="138">
        <v>700000</v>
      </c>
      <c r="D101" s="139">
        <v>700000</v>
      </c>
      <c r="E101" s="139">
        <v>325000</v>
      </c>
      <c r="F101" s="139">
        <v>291708.73</v>
      </c>
      <c r="G101" s="139">
        <v>291708.73</v>
      </c>
      <c r="H101" s="139">
        <v>291708.73</v>
      </c>
      <c r="I101" s="139"/>
      <c r="J101" s="136">
        <f t="shared" si="15"/>
        <v>41.67267571428571</v>
      </c>
      <c r="K101" s="136">
        <f t="shared" si="16"/>
        <v>89.756532307692311</v>
      </c>
    </row>
    <row r="102" spans="1:11">
      <c r="A102" s="131" t="s">
        <v>476</v>
      </c>
      <c r="B102" s="134"/>
      <c r="C102" s="145">
        <f t="shared" ref="C102:H102" si="22">SUM(C103:C109)</f>
        <v>5567110882.999999</v>
      </c>
      <c r="D102" s="145">
        <f t="shared" si="22"/>
        <v>5562697910.9900017</v>
      </c>
      <c r="E102" s="145">
        <f t="shared" si="22"/>
        <v>1660009525.8700004</v>
      </c>
      <c r="F102" s="145">
        <f t="shared" si="22"/>
        <v>39953975.859999992</v>
      </c>
      <c r="G102" s="145">
        <f t="shared" si="22"/>
        <v>966715061.70000005</v>
      </c>
      <c r="H102" s="145">
        <f t="shared" si="22"/>
        <v>1649959299.6200004</v>
      </c>
      <c r="I102" s="145"/>
      <c r="J102" s="130">
        <f t="shared" si="15"/>
        <v>29.661134327647765</v>
      </c>
      <c r="K102" s="130">
        <f t="shared" si="16"/>
        <v>99.394568157990975</v>
      </c>
    </row>
    <row r="103" spans="1:11">
      <c r="A103" s="131"/>
      <c r="B103" s="134" t="s">
        <v>477</v>
      </c>
      <c r="C103" s="147">
        <v>43974391.599999994</v>
      </c>
      <c r="D103" s="144">
        <v>42171973.25</v>
      </c>
      <c r="E103" s="144">
        <v>3310225.7900000005</v>
      </c>
      <c r="F103" s="147">
        <v>1001080.2700000001</v>
      </c>
      <c r="G103" s="147">
        <v>1941848</v>
      </c>
      <c r="H103" s="144">
        <v>3048353.87</v>
      </c>
      <c r="I103" s="144"/>
      <c r="J103" s="136">
        <f t="shared" si="15"/>
        <v>7.2283880384942627</v>
      </c>
      <c r="K103" s="136">
        <f t="shared" si="16"/>
        <v>92.089001276254322</v>
      </c>
    </row>
    <row r="104" spans="1:11" ht="15.75" customHeight="1">
      <c r="A104" s="131"/>
      <c r="B104" s="140" t="s">
        <v>478</v>
      </c>
      <c r="C104" s="147">
        <v>404605079.99999928</v>
      </c>
      <c r="D104" s="144">
        <v>398817767.63999981</v>
      </c>
      <c r="E104" s="144">
        <v>94058422.440000027</v>
      </c>
      <c r="F104" s="147">
        <v>38952895.589999989</v>
      </c>
      <c r="G104" s="147">
        <v>60607705.729999989</v>
      </c>
      <c r="H104" s="144">
        <v>93775068.440000027</v>
      </c>
      <c r="I104" s="144"/>
      <c r="J104" s="136">
        <f t="shared" si="15"/>
        <v>23.513262459421771</v>
      </c>
      <c r="K104" s="136">
        <f t="shared" si="16"/>
        <v>99.698746807941902</v>
      </c>
    </row>
    <row r="105" spans="1:11">
      <c r="A105" s="131"/>
      <c r="B105" s="134" t="s">
        <v>80</v>
      </c>
      <c r="C105" s="147">
        <v>5000000</v>
      </c>
      <c r="D105" s="144">
        <v>5000000</v>
      </c>
      <c r="E105" s="144">
        <v>0</v>
      </c>
      <c r="F105" s="144">
        <v>0</v>
      </c>
      <c r="G105" s="144">
        <v>0</v>
      </c>
      <c r="H105" s="144">
        <v>0</v>
      </c>
      <c r="I105" s="144"/>
      <c r="J105" s="136">
        <f t="shared" si="15"/>
        <v>0</v>
      </c>
      <c r="K105" s="136" t="str">
        <f t="shared" si="16"/>
        <v>n.a.</v>
      </c>
    </row>
    <row r="106" spans="1:11" ht="11.25" customHeight="1">
      <c r="A106" s="131"/>
      <c r="B106" s="134" t="s">
        <v>83</v>
      </c>
      <c r="C106" s="138">
        <v>128026148.40000001</v>
      </c>
      <c r="D106" s="144">
        <v>131202907.09999996</v>
      </c>
      <c r="E106" s="144">
        <v>0</v>
      </c>
      <c r="F106" s="144">
        <v>0</v>
      </c>
      <c r="G106" s="144">
        <v>0</v>
      </c>
      <c r="H106" s="144">
        <v>0</v>
      </c>
      <c r="I106" s="144"/>
      <c r="J106" s="136">
        <f t="shared" si="15"/>
        <v>0</v>
      </c>
      <c r="K106" s="136" t="str">
        <f t="shared" si="16"/>
        <v>n.a.</v>
      </c>
    </row>
    <row r="107" spans="1:11" ht="30.75" customHeight="1">
      <c r="A107" s="131"/>
      <c r="B107" s="140" t="s">
        <v>479</v>
      </c>
      <c r="C107" s="138">
        <v>288000000</v>
      </c>
      <c r="D107" s="144">
        <v>288000000</v>
      </c>
      <c r="E107" s="144">
        <v>36165285.5</v>
      </c>
      <c r="F107" s="139">
        <v>0</v>
      </c>
      <c r="G107" s="139">
        <v>668277.56000000006</v>
      </c>
      <c r="H107" s="144">
        <v>35582151.130000003</v>
      </c>
      <c r="I107" s="144"/>
      <c r="J107" s="136">
        <f t="shared" si="15"/>
        <v>12.354913586805557</v>
      </c>
      <c r="K107" s="136">
        <f t="shared" si="16"/>
        <v>98.387585326818467</v>
      </c>
    </row>
    <row r="108" spans="1:11">
      <c r="A108" s="131"/>
      <c r="B108" s="134" t="s">
        <v>452</v>
      </c>
      <c r="C108" s="138">
        <v>3682326439</v>
      </c>
      <c r="D108" s="144">
        <v>3682326439.0000019</v>
      </c>
      <c r="E108" s="144">
        <v>574507205.55000031</v>
      </c>
      <c r="F108" s="139">
        <v>0</v>
      </c>
      <c r="G108" s="139">
        <v>271069113.70000005</v>
      </c>
      <c r="H108" s="144">
        <v>566688770.99000037</v>
      </c>
      <c r="I108" s="144"/>
      <c r="J108" s="136">
        <f t="shared" si="15"/>
        <v>15.389422431105654</v>
      </c>
      <c r="K108" s="136">
        <f t="shared" si="16"/>
        <v>98.639105918172945</v>
      </c>
    </row>
    <row r="109" spans="1:11">
      <c r="A109" s="131"/>
      <c r="B109" s="134" t="s">
        <v>480</v>
      </c>
      <c r="C109" s="138">
        <v>1015178824</v>
      </c>
      <c r="D109" s="144">
        <v>1015178824</v>
      </c>
      <c r="E109" s="144">
        <v>951968386.59000003</v>
      </c>
      <c r="F109" s="139">
        <v>0</v>
      </c>
      <c r="G109" s="139">
        <v>632428116.71000004</v>
      </c>
      <c r="H109" s="144">
        <v>950864955.18999994</v>
      </c>
      <c r="I109" s="144"/>
      <c r="J109" s="136">
        <f t="shared" si="15"/>
        <v>93.664774393481636</v>
      </c>
      <c r="K109" s="136">
        <f t="shared" si="16"/>
        <v>99.884089491253732</v>
      </c>
    </row>
    <row r="110" spans="1:11">
      <c r="A110" s="131" t="s">
        <v>370</v>
      </c>
      <c r="B110" s="134"/>
      <c r="C110" s="145">
        <f t="shared" ref="C110:H110" si="23">SUM(C111:C120)</f>
        <v>14084592</v>
      </c>
      <c r="D110" s="145">
        <f t="shared" si="23"/>
        <v>14084592</v>
      </c>
      <c r="E110" s="145">
        <f t="shared" si="23"/>
        <v>124611.12</v>
      </c>
      <c r="F110" s="145">
        <f t="shared" si="23"/>
        <v>0</v>
      </c>
      <c r="G110" s="145">
        <f t="shared" si="23"/>
        <v>0</v>
      </c>
      <c r="H110" s="145">
        <f t="shared" si="23"/>
        <v>0</v>
      </c>
      <c r="I110" s="145"/>
      <c r="J110" s="130">
        <f t="shared" si="15"/>
        <v>0</v>
      </c>
      <c r="K110" s="130">
        <f t="shared" si="16"/>
        <v>0</v>
      </c>
    </row>
    <row r="111" spans="1:11" ht="9.75" customHeight="1">
      <c r="A111" s="131"/>
      <c r="B111" s="134" t="s">
        <v>481</v>
      </c>
      <c r="C111" s="147">
        <v>114762</v>
      </c>
      <c r="D111" s="147">
        <v>114762</v>
      </c>
      <c r="E111" s="147">
        <v>0</v>
      </c>
      <c r="F111" s="147">
        <v>0</v>
      </c>
      <c r="G111" s="147">
        <v>0</v>
      </c>
      <c r="H111" s="147">
        <v>0</v>
      </c>
      <c r="I111" s="147"/>
      <c r="J111" s="136">
        <f t="shared" si="15"/>
        <v>0</v>
      </c>
      <c r="K111" s="136" t="str">
        <f t="shared" si="16"/>
        <v>n.a.</v>
      </c>
    </row>
    <row r="112" spans="1:11" ht="9.75" customHeight="1">
      <c r="A112" s="131"/>
      <c r="B112" s="134" t="s">
        <v>482</v>
      </c>
      <c r="C112" s="147">
        <v>183559</v>
      </c>
      <c r="D112" s="147">
        <v>183559</v>
      </c>
      <c r="E112" s="147">
        <v>0</v>
      </c>
      <c r="F112" s="147">
        <v>0</v>
      </c>
      <c r="G112" s="147">
        <v>0</v>
      </c>
      <c r="H112" s="147">
        <v>0</v>
      </c>
      <c r="I112" s="147"/>
      <c r="J112" s="136">
        <f t="shared" si="15"/>
        <v>0</v>
      </c>
      <c r="K112" s="136" t="str">
        <f t="shared" si="16"/>
        <v>n.a.</v>
      </c>
    </row>
    <row r="113" spans="1:11" ht="9.75" customHeight="1">
      <c r="A113" s="131"/>
      <c r="B113" s="134" t="s">
        <v>483</v>
      </c>
      <c r="C113" s="147">
        <v>171787</v>
      </c>
      <c r="D113" s="147">
        <v>171787</v>
      </c>
      <c r="E113" s="147">
        <v>124611.12</v>
      </c>
      <c r="F113" s="147">
        <v>0</v>
      </c>
      <c r="G113" s="147">
        <v>0</v>
      </c>
      <c r="H113" s="147">
        <v>0</v>
      </c>
      <c r="I113" s="147"/>
      <c r="J113" s="136">
        <f t="shared" si="15"/>
        <v>0</v>
      </c>
      <c r="K113" s="136">
        <f t="shared" si="16"/>
        <v>0</v>
      </c>
    </row>
    <row r="114" spans="1:11" ht="9.75" customHeight="1">
      <c r="A114" s="131"/>
      <c r="B114" s="140" t="s">
        <v>484</v>
      </c>
      <c r="C114" s="147">
        <v>3244393</v>
      </c>
      <c r="D114" s="147">
        <v>3244393</v>
      </c>
      <c r="E114" s="147">
        <v>0</v>
      </c>
      <c r="F114" s="147">
        <v>0</v>
      </c>
      <c r="G114" s="147">
        <v>0</v>
      </c>
      <c r="H114" s="147">
        <v>0</v>
      </c>
      <c r="I114" s="147"/>
      <c r="J114" s="136">
        <f t="shared" si="15"/>
        <v>0</v>
      </c>
      <c r="K114" s="136" t="str">
        <f t="shared" si="16"/>
        <v>n.a.</v>
      </c>
    </row>
    <row r="115" spans="1:11" ht="9.75" customHeight="1">
      <c r="A115" s="131"/>
      <c r="B115" s="140" t="s">
        <v>485</v>
      </c>
      <c r="C115" s="147">
        <v>158774</v>
      </c>
      <c r="D115" s="147">
        <v>158774</v>
      </c>
      <c r="E115" s="147">
        <v>0</v>
      </c>
      <c r="F115" s="147">
        <v>0</v>
      </c>
      <c r="G115" s="147">
        <v>0</v>
      </c>
      <c r="H115" s="147">
        <v>0</v>
      </c>
      <c r="I115" s="147"/>
      <c r="J115" s="136">
        <f t="shared" si="15"/>
        <v>0</v>
      </c>
      <c r="K115" s="136" t="str">
        <f t="shared" si="16"/>
        <v>n.a.</v>
      </c>
    </row>
    <row r="116" spans="1:11" ht="9.75" customHeight="1">
      <c r="A116" s="131"/>
      <c r="B116" s="134" t="s">
        <v>486</v>
      </c>
      <c r="C116" s="147">
        <v>3905669</v>
      </c>
      <c r="D116" s="147">
        <v>3905669</v>
      </c>
      <c r="E116" s="147">
        <v>0</v>
      </c>
      <c r="F116" s="147">
        <v>0</v>
      </c>
      <c r="G116" s="147">
        <v>0</v>
      </c>
      <c r="H116" s="147">
        <v>0</v>
      </c>
      <c r="I116" s="147"/>
      <c r="J116" s="136">
        <f t="shared" si="15"/>
        <v>0</v>
      </c>
      <c r="K116" s="136" t="str">
        <f t="shared" si="16"/>
        <v>n.a.</v>
      </c>
    </row>
    <row r="117" spans="1:11" ht="9.75" customHeight="1">
      <c r="A117" s="131"/>
      <c r="B117" s="134" t="s">
        <v>487</v>
      </c>
      <c r="C117" s="147">
        <v>888348</v>
      </c>
      <c r="D117" s="147">
        <v>888348</v>
      </c>
      <c r="E117" s="147">
        <v>0</v>
      </c>
      <c r="F117" s="147">
        <v>0</v>
      </c>
      <c r="G117" s="147">
        <v>0</v>
      </c>
      <c r="H117" s="147">
        <v>0</v>
      </c>
      <c r="I117" s="147"/>
      <c r="J117" s="136">
        <f t="shared" si="15"/>
        <v>0</v>
      </c>
      <c r="K117" s="136" t="str">
        <f t="shared" si="16"/>
        <v>n.a.</v>
      </c>
    </row>
    <row r="118" spans="1:11" ht="9.75" customHeight="1">
      <c r="A118" s="131"/>
      <c r="B118" s="134" t="s">
        <v>26</v>
      </c>
      <c r="C118" s="138">
        <v>544405</v>
      </c>
      <c r="D118" s="139">
        <v>544405</v>
      </c>
      <c r="E118" s="139">
        <v>0</v>
      </c>
      <c r="F118" s="139">
        <v>0</v>
      </c>
      <c r="G118" s="147">
        <v>0</v>
      </c>
      <c r="H118" s="147">
        <v>0</v>
      </c>
      <c r="I118" s="147"/>
      <c r="J118" s="136">
        <f t="shared" si="15"/>
        <v>0</v>
      </c>
      <c r="K118" s="136" t="str">
        <f t="shared" si="16"/>
        <v>n.a.</v>
      </c>
    </row>
    <row r="119" spans="1:11" ht="9.75" customHeight="1">
      <c r="A119" s="131"/>
      <c r="B119" s="134" t="s">
        <v>488</v>
      </c>
      <c r="C119" s="138">
        <v>3691769</v>
      </c>
      <c r="D119" s="139">
        <v>3691769</v>
      </c>
      <c r="E119" s="139">
        <v>0</v>
      </c>
      <c r="F119" s="139">
        <v>0</v>
      </c>
      <c r="G119" s="147">
        <v>0</v>
      </c>
      <c r="H119" s="147">
        <v>0</v>
      </c>
      <c r="I119" s="147"/>
      <c r="J119" s="136">
        <f t="shared" si="15"/>
        <v>0</v>
      </c>
      <c r="K119" s="136" t="str">
        <f t="shared" si="16"/>
        <v>n.a.</v>
      </c>
    </row>
    <row r="120" spans="1:11" ht="9.75" customHeight="1">
      <c r="A120" s="131"/>
      <c r="B120" s="134" t="s">
        <v>489</v>
      </c>
      <c r="C120" s="138">
        <v>1181126</v>
      </c>
      <c r="D120" s="139">
        <v>1181126</v>
      </c>
      <c r="E120" s="139">
        <v>0</v>
      </c>
      <c r="F120" s="139">
        <v>0</v>
      </c>
      <c r="G120" s="147">
        <v>0</v>
      </c>
      <c r="H120" s="147">
        <v>0</v>
      </c>
      <c r="I120" s="147"/>
      <c r="J120" s="136">
        <f t="shared" si="15"/>
        <v>0</v>
      </c>
      <c r="K120" s="136" t="str">
        <f t="shared" si="16"/>
        <v>n.a.</v>
      </c>
    </row>
    <row r="121" spans="1:11">
      <c r="A121" s="131" t="s">
        <v>490</v>
      </c>
      <c r="B121" s="132"/>
      <c r="C121" s="129">
        <f t="shared" ref="C121:H121" si="24">SUM(C122:C125)</f>
        <v>20994290</v>
      </c>
      <c r="D121" s="129">
        <f t="shared" si="24"/>
        <v>20994290</v>
      </c>
      <c r="E121" s="129">
        <f t="shared" si="24"/>
        <v>6226449</v>
      </c>
      <c r="F121" s="129">
        <f t="shared" si="24"/>
        <v>0</v>
      </c>
      <c r="G121" s="129">
        <f t="shared" si="24"/>
        <v>0</v>
      </c>
      <c r="H121" s="129">
        <f t="shared" si="24"/>
        <v>0</v>
      </c>
      <c r="I121" s="129"/>
      <c r="J121" s="142">
        <f t="shared" si="15"/>
        <v>0</v>
      </c>
      <c r="K121" s="142">
        <f t="shared" si="16"/>
        <v>0</v>
      </c>
    </row>
    <row r="122" spans="1:11" ht="18.75" customHeight="1">
      <c r="A122" s="131"/>
      <c r="B122" s="134" t="s">
        <v>491</v>
      </c>
      <c r="C122" s="138">
        <v>10200000</v>
      </c>
      <c r="D122" s="141">
        <v>10200000</v>
      </c>
      <c r="E122" s="141">
        <v>1782500</v>
      </c>
      <c r="F122" s="139">
        <v>0</v>
      </c>
      <c r="G122" s="147">
        <v>0</v>
      </c>
      <c r="H122" s="147">
        <v>0</v>
      </c>
      <c r="I122" s="147"/>
      <c r="J122" s="136">
        <f t="shared" si="15"/>
        <v>0</v>
      </c>
      <c r="K122" s="136">
        <f t="shared" si="16"/>
        <v>0</v>
      </c>
    </row>
    <row r="123" spans="1:11">
      <c r="A123" s="131"/>
      <c r="B123" s="134" t="s">
        <v>492</v>
      </c>
      <c r="C123" s="138">
        <v>5423892</v>
      </c>
      <c r="D123" s="141">
        <v>5423892</v>
      </c>
      <c r="E123" s="141">
        <v>4443949</v>
      </c>
      <c r="F123" s="139">
        <v>0</v>
      </c>
      <c r="G123" s="147">
        <v>0</v>
      </c>
      <c r="H123" s="147">
        <v>0</v>
      </c>
      <c r="I123" s="147"/>
      <c r="J123" s="136">
        <f t="shared" si="15"/>
        <v>0</v>
      </c>
      <c r="K123" s="136">
        <f t="shared" si="16"/>
        <v>0</v>
      </c>
    </row>
    <row r="124" spans="1:11" ht="29.25" customHeight="1">
      <c r="A124" s="131"/>
      <c r="B124" s="140" t="s">
        <v>493</v>
      </c>
      <c r="C124" s="138">
        <v>5120398</v>
      </c>
      <c r="D124" s="141">
        <v>5120398</v>
      </c>
      <c r="E124" s="141">
        <v>0</v>
      </c>
      <c r="F124" s="139">
        <v>0</v>
      </c>
      <c r="G124" s="147">
        <v>0</v>
      </c>
      <c r="H124" s="147">
        <v>0</v>
      </c>
      <c r="I124" s="147"/>
      <c r="J124" s="136">
        <f t="shared" si="15"/>
        <v>0</v>
      </c>
      <c r="K124" s="136" t="str">
        <f t="shared" si="16"/>
        <v>n.a.</v>
      </c>
    </row>
    <row r="125" spans="1:11">
      <c r="A125" s="131"/>
      <c r="B125" s="134" t="s">
        <v>494</v>
      </c>
      <c r="C125" s="138">
        <v>250000</v>
      </c>
      <c r="D125" s="141">
        <v>250000</v>
      </c>
      <c r="E125" s="141">
        <v>0</v>
      </c>
      <c r="F125" s="139">
        <v>0</v>
      </c>
      <c r="G125" s="147">
        <v>0</v>
      </c>
      <c r="H125" s="147">
        <v>0</v>
      </c>
      <c r="I125" s="147"/>
      <c r="J125" s="136">
        <f t="shared" si="15"/>
        <v>0</v>
      </c>
      <c r="K125" s="136" t="str">
        <f t="shared" si="16"/>
        <v>n.a.</v>
      </c>
    </row>
    <row r="126" spans="1:11">
      <c r="A126" s="148" t="s">
        <v>94</v>
      </c>
      <c r="B126" s="149"/>
      <c r="C126" s="129">
        <f t="shared" ref="C126:H126" si="25">C127</f>
        <v>23609668</v>
      </c>
      <c r="D126" s="129">
        <f t="shared" si="25"/>
        <v>23609668</v>
      </c>
      <c r="E126" s="129">
        <f t="shared" si="25"/>
        <v>5618761.4399999995</v>
      </c>
      <c r="F126" s="129">
        <f t="shared" si="25"/>
        <v>960864.64</v>
      </c>
      <c r="G126" s="129">
        <f t="shared" si="25"/>
        <v>2116018.98</v>
      </c>
      <c r="H126" s="129">
        <f t="shared" si="25"/>
        <v>3565773.85</v>
      </c>
      <c r="I126" s="129"/>
      <c r="J126" s="130">
        <f t="shared" si="15"/>
        <v>15.103024108598223</v>
      </c>
      <c r="K126" s="130">
        <f t="shared" si="16"/>
        <v>63.461919287322523</v>
      </c>
    </row>
    <row r="127" spans="1:11" ht="28.5" customHeight="1">
      <c r="A127" s="148"/>
      <c r="B127" s="150" t="s">
        <v>495</v>
      </c>
      <c r="C127" s="141">
        <v>23609668</v>
      </c>
      <c r="D127" s="141">
        <v>23609668</v>
      </c>
      <c r="E127" s="141">
        <v>5618761.4399999995</v>
      </c>
      <c r="F127" s="139">
        <v>960864.64</v>
      </c>
      <c r="G127" s="139">
        <v>2116018.98</v>
      </c>
      <c r="H127" s="141">
        <v>3565773.85</v>
      </c>
      <c r="I127" s="141"/>
      <c r="J127" s="136">
        <f t="shared" si="15"/>
        <v>15.103024108598223</v>
      </c>
      <c r="K127" s="136">
        <f t="shared" si="16"/>
        <v>63.461919287322523</v>
      </c>
    </row>
    <row r="128" spans="1:11">
      <c r="A128" s="148" t="s">
        <v>97</v>
      </c>
      <c r="B128" s="149"/>
      <c r="C128" s="129">
        <f>C129</f>
        <v>70000000</v>
      </c>
      <c r="D128" s="129">
        <f>SUM(D129:D129)</f>
        <v>70000000</v>
      </c>
      <c r="E128" s="129">
        <f>SUM(E129:E129)</f>
        <v>0</v>
      </c>
      <c r="F128" s="129">
        <f>SUM(F129:F129)</f>
        <v>0</v>
      </c>
      <c r="G128" s="129">
        <f>SUM(G129:G129)</f>
        <v>0</v>
      </c>
      <c r="H128" s="129">
        <f>SUM(H129:H129)</f>
        <v>0</v>
      </c>
      <c r="I128" s="129"/>
      <c r="J128" s="136">
        <f t="shared" si="15"/>
        <v>0</v>
      </c>
      <c r="K128" s="136" t="str">
        <f t="shared" si="16"/>
        <v>n.a.</v>
      </c>
    </row>
    <row r="129" spans="1:11" ht="15.75" customHeight="1">
      <c r="A129" s="148"/>
      <c r="B129" s="149" t="s">
        <v>98</v>
      </c>
      <c r="C129" s="141">
        <v>70000000</v>
      </c>
      <c r="D129" s="144">
        <v>70000000</v>
      </c>
      <c r="E129" s="144">
        <v>0</v>
      </c>
      <c r="F129" s="144">
        <v>0</v>
      </c>
      <c r="G129" s="144">
        <v>0</v>
      </c>
      <c r="H129" s="144">
        <v>0</v>
      </c>
      <c r="I129" s="144"/>
      <c r="J129" s="136">
        <f t="shared" si="15"/>
        <v>0</v>
      </c>
      <c r="K129" s="136" t="str">
        <f t="shared" si="16"/>
        <v>n.a.</v>
      </c>
    </row>
    <row r="130" spans="1:11">
      <c r="A130" s="148" t="s">
        <v>496</v>
      </c>
      <c r="B130" s="149"/>
      <c r="C130" s="129">
        <f t="shared" ref="C130:H130" si="26">C131</f>
        <v>42653673</v>
      </c>
      <c r="D130" s="129">
        <f t="shared" si="26"/>
        <v>42653673</v>
      </c>
      <c r="E130" s="129">
        <f t="shared" si="26"/>
        <v>19859885</v>
      </c>
      <c r="F130" s="129">
        <f t="shared" si="26"/>
        <v>6577636</v>
      </c>
      <c r="G130" s="129">
        <f t="shared" si="26"/>
        <v>13155272</v>
      </c>
      <c r="H130" s="129">
        <f t="shared" si="26"/>
        <v>19859885</v>
      </c>
      <c r="I130" s="129"/>
      <c r="J130" s="130">
        <f t="shared" si="15"/>
        <v>46.560785046577344</v>
      </c>
      <c r="K130" s="130">
        <f t="shared" si="16"/>
        <v>100</v>
      </c>
    </row>
    <row r="131" spans="1:11" ht="15.75" customHeight="1">
      <c r="A131" s="148"/>
      <c r="B131" s="140" t="s">
        <v>497</v>
      </c>
      <c r="C131" s="141">
        <v>42653673</v>
      </c>
      <c r="D131" s="139">
        <v>42653673</v>
      </c>
      <c r="E131" s="139">
        <v>19859885</v>
      </c>
      <c r="F131" s="139">
        <v>6577636</v>
      </c>
      <c r="G131" s="139">
        <v>13155272</v>
      </c>
      <c r="H131" s="139">
        <v>19859885</v>
      </c>
      <c r="I131" s="139"/>
      <c r="J131" s="136">
        <f t="shared" si="15"/>
        <v>46.560785046577344</v>
      </c>
      <c r="K131" s="136">
        <f t="shared" si="16"/>
        <v>100</v>
      </c>
    </row>
    <row r="132" spans="1:11">
      <c r="A132" s="148" t="s">
        <v>498</v>
      </c>
      <c r="B132" s="149"/>
      <c r="C132" s="151">
        <f t="shared" ref="C132:H132" si="27">SUM(C133:C144)</f>
        <v>15550869.15</v>
      </c>
      <c r="D132" s="151">
        <f t="shared" si="27"/>
        <v>15550869.15</v>
      </c>
      <c r="E132" s="151">
        <f t="shared" si="27"/>
        <v>2932432.1300000004</v>
      </c>
      <c r="F132" s="151">
        <f t="shared" si="27"/>
        <v>0</v>
      </c>
      <c r="G132" s="151">
        <f t="shared" si="27"/>
        <v>0</v>
      </c>
      <c r="H132" s="151">
        <f t="shared" si="27"/>
        <v>221380.6700000001</v>
      </c>
      <c r="I132" s="151"/>
      <c r="J132" s="130">
        <f t="shared" si="15"/>
        <v>1.423590333534509</v>
      </c>
      <c r="K132" s="130">
        <f t="shared" si="16"/>
        <v>7.5493876818216439</v>
      </c>
    </row>
    <row r="133" spans="1:11" ht="30.75" customHeight="1">
      <c r="A133" s="152"/>
      <c r="B133" s="140" t="s">
        <v>499</v>
      </c>
      <c r="C133" s="141">
        <v>499995</v>
      </c>
      <c r="D133" s="139">
        <v>499995</v>
      </c>
      <c r="E133" s="139">
        <v>90900</v>
      </c>
      <c r="F133" s="139">
        <v>0</v>
      </c>
      <c r="G133" s="139">
        <v>0</v>
      </c>
      <c r="H133" s="139">
        <v>18025.02</v>
      </c>
      <c r="I133" s="139"/>
      <c r="J133" s="136">
        <f t="shared" si="15"/>
        <v>3.605040050400504</v>
      </c>
      <c r="K133" s="136">
        <f t="shared" si="16"/>
        <v>19.82950495049505</v>
      </c>
    </row>
    <row r="134" spans="1:11" ht="16.5" customHeight="1">
      <c r="A134" s="152"/>
      <c r="B134" s="140" t="s">
        <v>500</v>
      </c>
      <c r="C134" s="141">
        <v>3046877.85</v>
      </c>
      <c r="D134" s="139">
        <v>3046877.85</v>
      </c>
      <c r="E134" s="139">
        <v>609375.44999999984</v>
      </c>
      <c r="F134" s="139">
        <v>0</v>
      </c>
      <c r="G134" s="139">
        <v>0</v>
      </c>
      <c r="H134" s="139">
        <v>0</v>
      </c>
      <c r="I134" s="139"/>
      <c r="J134" s="136">
        <f t="shared" si="15"/>
        <v>0</v>
      </c>
      <c r="K134" s="136">
        <f t="shared" si="16"/>
        <v>0</v>
      </c>
    </row>
    <row r="135" spans="1:11" ht="17.25" customHeight="1">
      <c r="A135" s="152"/>
      <c r="B135" s="140" t="s">
        <v>501</v>
      </c>
      <c r="C135" s="141">
        <v>392502</v>
      </c>
      <c r="D135" s="139">
        <v>392502</v>
      </c>
      <c r="E135" s="139">
        <v>65417.010000000009</v>
      </c>
      <c r="F135" s="139">
        <v>0</v>
      </c>
      <c r="G135" s="139">
        <v>0</v>
      </c>
      <c r="H135" s="139">
        <v>0</v>
      </c>
      <c r="I135" s="139"/>
      <c r="J135" s="136">
        <f t="shared" ref="J135:J150" si="28">IFERROR(+H135/D135*100,"n.a.")</f>
        <v>0</v>
      </c>
      <c r="K135" s="136">
        <f t="shared" ref="K135:K150" si="29">IFERROR(+H135/E135*100,"n.a.")</f>
        <v>0</v>
      </c>
    </row>
    <row r="136" spans="1:11" ht="11.25" customHeight="1">
      <c r="A136" s="152"/>
      <c r="B136" s="140" t="s">
        <v>502</v>
      </c>
      <c r="C136" s="141">
        <v>1084098.0000000009</v>
      </c>
      <c r="D136" s="139">
        <v>1084098.0000000009</v>
      </c>
      <c r="E136" s="139">
        <v>216819.57000000009</v>
      </c>
      <c r="F136" s="139">
        <v>0</v>
      </c>
      <c r="G136" s="139">
        <v>0</v>
      </c>
      <c r="H136" s="139">
        <v>0</v>
      </c>
      <c r="I136" s="139"/>
      <c r="J136" s="136">
        <f t="shared" si="28"/>
        <v>0</v>
      </c>
      <c r="K136" s="136">
        <f t="shared" si="29"/>
        <v>0</v>
      </c>
    </row>
    <row r="137" spans="1:11" ht="33.75" customHeight="1">
      <c r="A137" s="152"/>
      <c r="B137" s="140" t="s">
        <v>503</v>
      </c>
      <c r="C137" s="141">
        <v>1320698.9699999993</v>
      </c>
      <c r="D137" s="139">
        <v>1320698.9699999993</v>
      </c>
      <c r="E137" s="139">
        <v>289139.27999999974</v>
      </c>
      <c r="F137" s="139">
        <v>0</v>
      </c>
      <c r="G137" s="139">
        <v>0</v>
      </c>
      <c r="H137" s="139">
        <v>18402.840000000007</v>
      </c>
      <c r="I137" s="139"/>
      <c r="J137" s="136">
        <f t="shared" si="28"/>
        <v>1.3934166996435242</v>
      </c>
      <c r="K137" s="136">
        <f t="shared" si="29"/>
        <v>6.3646973181921265</v>
      </c>
    </row>
    <row r="138" spans="1:11" ht="16.5" customHeight="1">
      <c r="A138" s="152"/>
      <c r="B138" s="140" t="s">
        <v>504</v>
      </c>
      <c r="C138" s="141">
        <v>985803.24000000011</v>
      </c>
      <c r="D138" s="139">
        <v>985803.24000000011</v>
      </c>
      <c r="E138" s="139">
        <v>163331.05000000019</v>
      </c>
      <c r="F138" s="139">
        <v>0</v>
      </c>
      <c r="G138" s="139">
        <v>0</v>
      </c>
      <c r="H138" s="139">
        <v>95040.620000000097</v>
      </c>
      <c r="I138" s="139"/>
      <c r="J138" s="136">
        <f t="shared" si="28"/>
        <v>9.6409319977483623</v>
      </c>
      <c r="K138" s="136">
        <f t="shared" si="29"/>
        <v>58.188948151622114</v>
      </c>
    </row>
    <row r="139" spans="1:11" ht="17.25" customHeight="1">
      <c r="A139" s="152"/>
      <c r="B139" s="140" t="s">
        <v>505</v>
      </c>
      <c r="C139" s="141">
        <v>4570317.0899999989</v>
      </c>
      <c r="D139" s="139">
        <v>4570317.0899999989</v>
      </c>
      <c r="E139" s="139">
        <v>914063.37000000034</v>
      </c>
      <c r="F139" s="139">
        <v>0</v>
      </c>
      <c r="G139" s="139">
        <v>0</v>
      </c>
      <c r="H139" s="139">
        <v>0</v>
      </c>
      <c r="I139" s="139"/>
      <c r="J139" s="136">
        <f t="shared" si="28"/>
        <v>0</v>
      </c>
      <c r="K139" s="136">
        <f t="shared" si="29"/>
        <v>0</v>
      </c>
    </row>
    <row r="140" spans="1:11" ht="16.5" customHeight="1">
      <c r="A140" s="152"/>
      <c r="B140" s="140" t="s">
        <v>506</v>
      </c>
      <c r="C140" s="141">
        <v>471000</v>
      </c>
      <c r="D140" s="139">
        <v>471000</v>
      </c>
      <c r="E140" s="139">
        <v>133428</v>
      </c>
      <c r="F140" s="139">
        <v>0</v>
      </c>
      <c r="G140" s="139">
        <v>0</v>
      </c>
      <c r="H140" s="139">
        <v>0</v>
      </c>
      <c r="I140" s="139"/>
      <c r="J140" s="136">
        <f t="shared" si="28"/>
        <v>0</v>
      </c>
      <c r="K140" s="136">
        <f t="shared" si="29"/>
        <v>0</v>
      </c>
    </row>
    <row r="141" spans="1:11" ht="11.25" customHeight="1">
      <c r="A141" s="152"/>
      <c r="B141" s="140" t="s">
        <v>26</v>
      </c>
      <c r="C141" s="141">
        <v>880002</v>
      </c>
      <c r="D141" s="139">
        <v>880002</v>
      </c>
      <c r="E141" s="139">
        <v>0</v>
      </c>
      <c r="F141" s="139">
        <v>0</v>
      </c>
      <c r="G141" s="139">
        <v>0</v>
      </c>
      <c r="H141" s="139">
        <v>0</v>
      </c>
      <c r="I141" s="139"/>
      <c r="J141" s="136">
        <f t="shared" si="28"/>
        <v>0</v>
      </c>
      <c r="K141" s="136" t="str">
        <f t="shared" si="29"/>
        <v>n.a.</v>
      </c>
    </row>
    <row r="142" spans="1:11" ht="8.25" customHeight="1">
      <c r="A142" s="152"/>
      <c r="B142" s="140" t="s">
        <v>27</v>
      </c>
      <c r="C142" s="141">
        <v>164999.99999999997</v>
      </c>
      <c r="D142" s="139">
        <v>164999.99999999997</v>
      </c>
      <c r="E142" s="139">
        <v>45006.189999999981</v>
      </c>
      <c r="F142" s="139">
        <v>0</v>
      </c>
      <c r="G142" s="139">
        <v>0</v>
      </c>
      <c r="H142" s="139">
        <v>0</v>
      </c>
      <c r="I142" s="139"/>
      <c r="J142" s="136">
        <f t="shared" si="28"/>
        <v>0</v>
      </c>
      <c r="K142" s="136">
        <f t="shared" si="29"/>
        <v>0</v>
      </c>
    </row>
    <row r="143" spans="1:11" ht="27" customHeight="1">
      <c r="A143" s="152"/>
      <c r="B143" s="140" t="s">
        <v>507</v>
      </c>
      <c r="C143" s="141">
        <v>1200003.0000000012</v>
      </c>
      <c r="D143" s="139">
        <v>1200003.0000000012</v>
      </c>
      <c r="E143" s="139">
        <v>218037.81000000023</v>
      </c>
      <c r="F143" s="139">
        <v>0</v>
      </c>
      <c r="G143" s="139">
        <v>0</v>
      </c>
      <c r="H143" s="139">
        <v>0</v>
      </c>
      <c r="I143" s="139"/>
      <c r="J143" s="136">
        <f t="shared" si="28"/>
        <v>0</v>
      </c>
      <c r="K143" s="136">
        <f t="shared" si="29"/>
        <v>0</v>
      </c>
    </row>
    <row r="144" spans="1:11" ht="8.25" customHeight="1">
      <c r="A144" s="152"/>
      <c r="B144" s="140" t="s">
        <v>508</v>
      </c>
      <c r="C144" s="141">
        <v>934572</v>
      </c>
      <c r="D144" s="139">
        <v>934572</v>
      </c>
      <c r="E144" s="139">
        <v>186914.4</v>
      </c>
      <c r="F144" s="139">
        <v>0</v>
      </c>
      <c r="G144" s="139">
        <v>0</v>
      </c>
      <c r="H144" s="139">
        <v>89912.189999999988</v>
      </c>
      <c r="I144" s="139"/>
      <c r="J144" s="136">
        <f t="shared" si="28"/>
        <v>9.620680910620047</v>
      </c>
      <c r="K144" s="136">
        <f t="shared" si="29"/>
        <v>48.103404553100241</v>
      </c>
    </row>
    <row r="145" spans="1:11">
      <c r="A145" s="148" t="s">
        <v>509</v>
      </c>
      <c r="B145" s="149"/>
      <c r="C145" s="129">
        <f t="shared" ref="C145:H145" si="30">SUM(C146:C147)</f>
        <v>14562657890</v>
      </c>
      <c r="D145" s="129">
        <f t="shared" si="30"/>
        <v>15731369292.390005</v>
      </c>
      <c r="E145" s="129">
        <f t="shared" si="30"/>
        <v>3955367534.3899975</v>
      </c>
      <c r="F145" s="129">
        <f t="shared" si="30"/>
        <v>1082839978.9700003</v>
      </c>
      <c r="G145" s="129">
        <f t="shared" si="30"/>
        <v>2176466913.6700006</v>
      </c>
      <c r="H145" s="129">
        <f t="shared" si="30"/>
        <v>3295041561.7900009</v>
      </c>
      <c r="I145" s="129"/>
      <c r="J145" s="142">
        <f t="shared" si="28"/>
        <v>20.945675487918052</v>
      </c>
      <c r="K145" s="142">
        <f t="shared" si="29"/>
        <v>83.305572317647275</v>
      </c>
    </row>
    <row r="146" spans="1:11">
      <c r="A146" s="148"/>
      <c r="B146" s="149" t="s">
        <v>510</v>
      </c>
      <c r="C146" s="141">
        <v>9294098286</v>
      </c>
      <c r="D146" s="153">
        <v>9242516944.9600048</v>
      </c>
      <c r="E146" s="153">
        <v>2286299331.4299965</v>
      </c>
      <c r="F146" s="139">
        <v>688227212.8900001</v>
      </c>
      <c r="G146" s="139">
        <v>1407604952.6800005</v>
      </c>
      <c r="H146" s="153">
        <v>2101651734.8100004</v>
      </c>
      <c r="I146" s="153"/>
      <c r="J146" s="136">
        <f t="shared" si="28"/>
        <v>22.738954630275714</v>
      </c>
      <c r="K146" s="136">
        <f t="shared" si="29"/>
        <v>91.923734828522839</v>
      </c>
    </row>
    <row r="147" spans="1:11">
      <c r="A147" s="154"/>
      <c r="B147" s="150" t="s">
        <v>511</v>
      </c>
      <c r="C147" s="141">
        <v>5268559604</v>
      </c>
      <c r="D147" s="153">
        <v>6488852347.4300003</v>
      </c>
      <c r="E147" s="153">
        <v>1669068202.9600012</v>
      </c>
      <c r="F147" s="139">
        <v>394612766.0800001</v>
      </c>
      <c r="G147" s="139">
        <v>768861960.98999989</v>
      </c>
      <c r="H147" s="153">
        <v>1193389826.9800003</v>
      </c>
      <c r="I147" s="153"/>
      <c r="J147" s="136">
        <f t="shared" si="28"/>
        <v>18.391385149219165</v>
      </c>
      <c r="K147" s="136">
        <f t="shared" si="29"/>
        <v>71.500363188489757</v>
      </c>
    </row>
    <row r="148" spans="1:11" ht="18.75" customHeight="1">
      <c r="A148" s="387" t="s">
        <v>512</v>
      </c>
      <c r="B148" s="387"/>
      <c r="C148" s="129">
        <f t="shared" ref="C148:H148" si="31">SUM(C149,C150)</f>
        <v>197021889.99999991</v>
      </c>
      <c r="D148" s="129">
        <f t="shared" si="31"/>
        <v>193534187.1999999</v>
      </c>
      <c r="E148" s="129">
        <f t="shared" si="31"/>
        <v>42938039.75000006</v>
      </c>
      <c r="F148" s="129">
        <f t="shared" si="31"/>
        <v>13572297.310000002</v>
      </c>
      <c r="G148" s="129">
        <f t="shared" si="31"/>
        <v>27098577.600000005</v>
      </c>
      <c r="H148" s="129">
        <f t="shared" si="31"/>
        <v>39350650.75000006</v>
      </c>
      <c r="I148" s="129"/>
      <c r="J148" s="130">
        <f t="shared" si="28"/>
        <v>20.332661282905413</v>
      </c>
      <c r="K148" s="130">
        <f t="shared" si="29"/>
        <v>91.64519614568573</v>
      </c>
    </row>
    <row r="149" spans="1:11" ht="10.5" customHeight="1">
      <c r="A149" s="148"/>
      <c r="B149" s="149" t="s">
        <v>513</v>
      </c>
      <c r="C149" s="141">
        <v>173149108</v>
      </c>
      <c r="D149" s="139">
        <v>169478328</v>
      </c>
      <c r="E149" s="139">
        <v>36167275</v>
      </c>
      <c r="F149" s="139">
        <v>11789045</v>
      </c>
      <c r="G149" s="139">
        <v>22160939</v>
      </c>
      <c r="H149" s="139">
        <v>32579886</v>
      </c>
      <c r="I149" s="139"/>
      <c r="J149" s="136">
        <f t="shared" si="28"/>
        <v>19.223629584072839</v>
      </c>
      <c r="K149" s="136">
        <f t="shared" si="29"/>
        <v>90.081118912055175</v>
      </c>
    </row>
    <row r="150" spans="1:11" ht="9" customHeight="1" thickBot="1">
      <c r="A150" s="155"/>
      <c r="B150" s="156" t="s">
        <v>514</v>
      </c>
      <c r="C150" s="157">
        <v>23872781.999999914</v>
      </c>
      <c r="D150" s="158">
        <v>24055859.199999895</v>
      </c>
      <c r="E150" s="158">
        <v>6770764.7500000559</v>
      </c>
      <c r="F150" s="158">
        <v>1783252.3100000028</v>
      </c>
      <c r="G150" s="158">
        <v>4937638.6000000052</v>
      </c>
      <c r="H150" s="158">
        <v>6770764.7500000559</v>
      </c>
      <c r="I150" s="158"/>
      <c r="J150" s="159">
        <f t="shared" si="28"/>
        <v>28.146010889522021</v>
      </c>
      <c r="K150" s="159">
        <f t="shared" si="29"/>
        <v>100</v>
      </c>
    </row>
    <row r="151" spans="1:11" ht="23.25" customHeight="1">
      <c r="A151" s="388" t="s">
        <v>290</v>
      </c>
      <c r="B151" s="388"/>
      <c r="C151" s="160"/>
      <c r="D151" s="160"/>
      <c r="E151" s="160"/>
      <c r="F151" s="160"/>
      <c r="G151" s="160"/>
      <c r="H151" s="160"/>
      <c r="I151" s="160"/>
      <c r="J151" s="161"/>
      <c r="K151" s="161"/>
    </row>
    <row r="152" spans="1:11" ht="24.75" customHeight="1">
      <c r="A152" s="388" t="s">
        <v>100</v>
      </c>
      <c r="B152" s="388"/>
      <c r="C152" s="388"/>
      <c r="D152" s="388"/>
      <c r="E152" s="388"/>
      <c r="F152" s="388"/>
      <c r="G152" s="388"/>
      <c r="H152" s="388"/>
      <c r="I152" s="388"/>
      <c r="J152" s="388"/>
      <c r="K152" s="388"/>
    </row>
    <row r="153" spans="1:11">
      <c r="A153" s="162" t="s">
        <v>515</v>
      </c>
      <c r="B153" s="150"/>
      <c r="C153" s="161"/>
      <c r="D153" s="161"/>
      <c r="E153" s="161"/>
      <c r="F153" s="161"/>
      <c r="G153" s="161"/>
      <c r="H153" s="161"/>
      <c r="I153" s="161"/>
      <c r="J153" s="161"/>
      <c r="K153" s="161"/>
    </row>
    <row r="154" spans="1:11">
      <c r="A154" s="389" t="s">
        <v>102</v>
      </c>
      <c r="B154" s="389"/>
      <c r="C154" s="389"/>
      <c r="D154" s="389"/>
      <c r="E154" s="389"/>
      <c r="F154" s="389"/>
      <c r="G154" s="389"/>
      <c r="H154" s="389"/>
      <c r="I154" s="389"/>
      <c r="J154" s="389"/>
      <c r="K154" s="389"/>
    </row>
    <row r="155" spans="1:11">
      <c r="A155" s="389" t="s">
        <v>103</v>
      </c>
      <c r="B155" s="389"/>
      <c r="C155" s="389"/>
      <c r="D155" s="389"/>
      <c r="E155" s="389"/>
      <c r="F155" s="389"/>
      <c r="G155" s="389"/>
      <c r="H155" s="389"/>
      <c r="I155" s="389"/>
      <c r="J155" s="389"/>
      <c r="K155" s="389"/>
    </row>
    <row r="156" spans="1:11">
      <c r="A156" s="163"/>
      <c r="B156" s="164"/>
      <c r="C156" s="165"/>
      <c r="D156" s="166"/>
      <c r="E156" s="166"/>
      <c r="F156" s="166"/>
      <c r="G156" s="166"/>
      <c r="H156" s="166"/>
      <c r="I156" s="166"/>
      <c r="J156" s="165"/>
      <c r="K156" s="165"/>
    </row>
  </sheetData>
  <mergeCells count="12">
    <mergeCell ref="A148:B148"/>
    <mergeCell ref="A151:B151"/>
    <mergeCell ref="A152:K152"/>
    <mergeCell ref="A154:K154"/>
    <mergeCell ref="A155:K155"/>
    <mergeCell ref="A1:K1"/>
    <mergeCell ref="A2:A5"/>
    <mergeCell ref="B2:B5"/>
    <mergeCell ref="C3:C4"/>
    <mergeCell ref="D3:D4"/>
    <mergeCell ref="E3:E4"/>
    <mergeCell ref="F3:H3"/>
  </mergeCells>
  <pageMargins left="0.70866141732283472" right="0.70866141732283472" top="0.74803149606299213" bottom="0.74803149606299213" header="0.31496062992125984" footer="0.31496062992125984"/>
  <pageSetup scale="70"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2"/>
  <sheetViews>
    <sheetView showGridLines="0" zoomScale="115" zoomScaleNormal="115" workbookViewId="0">
      <selection activeCell="L1" sqref="L1:AA65536"/>
    </sheetView>
  </sheetViews>
  <sheetFormatPr baseColWidth="10" defaultRowHeight="15"/>
  <cols>
    <col min="1" max="1" width="5.140625" customWidth="1"/>
    <col min="2" max="2" width="45.7109375" customWidth="1"/>
    <col min="3" max="8" width="12.7109375" customWidth="1"/>
    <col min="9" max="9" width="2.7109375" customWidth="1"/>
    <col min="10" max="11" width="11.7109375" customWidth="1"/>
    <col min="18" max="18" width="12.28515625" bestFit="1" customWidth="1"/>
  </cols>
  <sheetData>
    <row r="1" spans="1:20">
      <c r="A1" s="390" t="s">
        <v>516</v>
      </c>
      <c r="B1" s="390"/>
      <c r="C1" s="390"/>
      <c r="D1" s="390"/>
      <c r="E1" s="390"/>
      <c r="F1" s="390"/>
      <c r="G1" s="390"/>
      <c r="H1" s="390"/>
      <c r="I1" s="390"/>
      <c r="J1" s="390"/>
      <c r="K1" s="390"/>
    </row>
    <row r="2" spans="1:20">
      <c r="A2" s="390" t="s">
        <v>517</v>
      </c>
      <c r="B2" s="390"/>
      <c r="C2" s="390"/>
      <c r="D2" s="390"/>
      <c r="E2" s="390"/>
      <c r="F2" s="390"/>
      <c r="G2" s="390"/>
      <c r="H2" s="390"/>
      <c r="I2" s="390"/>
      <c r="J2" s="390"/>
      <c r="K2" s="390"/>
    </row>
    <row r="3" spans="1:20">
      <c r="A3" s="390" t="s">
        <v>11</v>
      </c>
      <c r="B3" s="390"/>
      <c r="C3" s="390"/>
      <c r="D3" s="390"/>
      <c r="E3" s="390"/>
      <c r="F3" s="390"/>
      <c r="G3" s="390"/>
      <c r="H3" s="390"/>
      <c r="I3" s="390"/>
      <c r="J3" s="390"/>
      <c r="K3" s="390"/>
    </row>
    <row r="4" spans="1:20">
      <c r="A4" s="390" t="s">
        <v>518</v>
      </c>
      <c r="B4" s="390"/>
      <c r="C4" s="390"/>
      <c r="D4" s="390"/>
      <c r="E4" s="390"/>
      <c r="F4" s="390"/>
      <c r="G4" s="390"/>
      <c r="H4" s="390"/>
      <c r="I4" s="390"/>
      <c r="J4" s="390"/>
      <c r="K4" s="390"/>
    </row>
    <row r="5" spans="1:20">
      <c r="A5" s="376" t="s">
        <v>7</v>
      </c>
      <c r="B5" s="376" t="s">
        <v>519</v>
      </c>
      <c r="C5" s="168" t="s">
        <v>1</v>
      </c>
      <c r="D5" s="168"/>
      <c r="E5" s="168"/>
      <c r="F5" s="168"/>
      <c r="G5" s="168"/>
      <c r="H5" s="168"/>
      <c r="I5" s="168"/>
      <c r="J5" s="168"/>
      <c r="K5" s="168"/>
    </row>
    <row r="6" spans="1:20">
      <c r="A6" s="376"/>
      <c r="B6" s="376"/>
      <c r="C6" s="374" t="s">
        <v>2</v>
      </c>
      <c r="D6" s="374" t="s">
        <v>3</v>
      </c>
      <c r="E6" s="374" t="s">
        <v>4</v>
      </c>
      <c r="F6" s="391" t="s">
        <v>109</v>
      </c>
      <c r="G6" s="391"/>
      <c r="H6" s="391"/>
      <c r="I6" s="169"/>
      <c r="J6" s="170" t="s">
        <v>6</v>
      </c>
      <c r="K6" s="170"/>
    </row>
    <row r="7" spans="1:20" ht="18">
      <c r="A7" s="376"/>
      <c r="B7" s="376"/>
      <c r="C7" s="374"/>
      <c r="D7" s="374"/>
      <c r="E7" s="374"/>
      <c r="F7" s="88" t="s">
        <v>9</v>
      </c>
      <c r="G7" s="88" t="s">
        <v>10</v>
      </c>
      <c r="H7" s="88" t="s">
        <v>11</v>
      </c>
      <c r="I7" s="88"/>
      <c r="J7" s="89" t="s">
        <v>3</v>
      </c>
      <c r="K7" s="89" t="s">
        <v>13</v>
      </c>
    </row>
    <row r="8" spans="1:20" ht="15.75" thickBot="1">
      <c r="A8" s="377"/>
      <c r="B8" s="377"/>
      <c r="C8" s="171" t="s">
        <v>14</v>
      </c>
      <c r="D8" s="171" t="s">
        <v>15</v>
      </c>
      <c r="E8" s="171" t="s">
        <v>16</v>
      </c>
      <c r="F8" s="172" t="s">
        <v>17</v>
      </c>
      <c r="G8" s="172" t="s">
        <v>18</v>
      </c>
      <c r="H8" s="172" t="s">
        <v>19</v>
      </c>
      <c r="I8" s="172"/>
      <c r="J8" s="172" t="s">
        <v>20</v>
      </c>
      <c r="K8" s="172" t="s">
        <v>520</v>
      </c>
    </row>
    <row r="9" spans="1:20" ht="15" customHeight="1">
      <c r="A9" s="392" t="s">
        <v>521</v>
      </c>
      <c r="B9" s="392"/>
      <c r="C9" s="173">
        <f t="shared" ref="C9:H9" si="0">+C10+C12+C14+C20+C32+C34+C36+C46+C48+C51</f>
        <v>50431993451.123581</v>
      </c>
      <c r="D9" s="173">
        <f t="shared" si="0"/>
        <v>50448039967.120003</v>
      </c>
      <c r="E9" s="173">
        <f t="shared" si="0"/>
        <v>10650265218.170002</v>
      </c>
      <c r="F9" s="173">
        <f t="shared" si="0"/>
        <v>3069330926.7200003</v>
      </c>
      <c r="G9" s="173">
        <f t="shared" si="0"/>
        <v>6801576235.6500006</v>
      </c>
      <c r="H9" s="173">
        <f t="shared" si="0"/>
        <v>10606283268.179998</v>
      </c>
      <c r="I9" s="174"/>
      <c r="J9" s="175">
        <f>+(H9/D9)*100</f>
        <v>21.024173139516908</v>
      </c>
      <c r="K9" s="175">
        <f t="shared" ref="K9:K52" si="1">+(H9/E9)*100</f>
        <v>99.587034227889774</v>
      </c>
      <c r="L9" s="176"/>
      <c r="M9" s="176"/>
      <c r="N9" s="176"/>
      <c r="O9" s="176"/>
      <c r="P9" s="176"/>
      <c r="Q9" s="176"/>
      <c r="R9" s="176"/>
      <c r="S9" s="176"/>
      <c r="T9" s="176"/>
    </row>
    <row r="10" spans="1:20" ht="15" customHeight="1">
      <c r="A10" s="393" t="s">
        <v>410</v>
      </c>
      <c r="B10" s="393"/>
      <c r="C10" s="177">
        <f t="shared" ref="C10:H10" si="2">+C11</f>
        <v>145939713</v>
      </c>
      <c r="D10" s="177">
        <f t="shared" si="2"/>
        <v>145939713</v>
      </c>
      <c r="E10" s="177">
        <f t="shared" si="2"/>
        <v>16395534.129999999</v>
      </c>
      <c r="F10" s="177">
        <f t="shared" si="2"/>
        <v>3613289.5600000005</v>
      </c>
      <c r="G10" s="177">
        <f t="shared" si="2"/>
        <v>8776879.2300000004</v>
      </c>
      <c r="H10" s="177">
        <f t="shared" si="2"/>
        <v>16395534.129999999</v>
      </c>
      <c r="I10" s="178"/>
      <c r="J10" s="179">
        <f t="shared" ref="J10:J52" si="3">+(H10/D10)*100</f>
        <v>11.234456881520659</v>
      </c>
      <c r="K10" s="179">
        <f t="shared" si="1"/>
        <v>100</v>
      </c>
      <c r="L10" s="176"/>
      <c r="M10" s="176"/>
      <c r="N10" s="176"/>
      <c r="O10" s="176"/>
      <c r="P10" s="176"/>
      <c r="Q10" s="176"/>
      <c r="R10" s="176"/>
      <c r="S10" s="176"/>
      <c r="T10" s="176"/>
    </row>
    <row r="11" spans="1:20">
      <c r="A11" s="180"/>
      <c r="B11" s="180" t="s">
        <v>522</v>
      </c>
      <c r="C11" s="181">
        <v>145939713</v>
      </c>
      <c r="D11" s="181">
        <v>145939713</v>
      </c>
      <c r="E11" s="181">
        <v>16395534.129999999</v>
      </c>
      <c r="F11" s="181">
        <v>3613289.5600000005</v>
      </c>
      <c r="G11" s="181">
        <v>8776879.2300000004</v>
      </c>
      <c r="H11" s="181">
        <v>16395534.129999999</v>
      </c>
      <c r="I11" s="182"/>
      <c r="J11" s="183">
        <f t="shared" si="3"/>
        <v>11.234456881520659</v>
      </c>
      <c r="K11" s="184">
        <f t="shared" si="1"/>
        <v>100</v>
      </c>
      <c r="L11" s="176"/>
      <c r="M11" s="176"/>
      <c r="N11" s="176"/>
      <c r="O11" s="176"/>
      <c r="P11" s="176"/>
      <c r="Q11" s="176"/>
      <c r="R11" s="176"/>
      <c r="S11" s="176"/>
      <c r="T11" s="176"/>
    </row>
    <row r="12" spans="1:20" ht="15" customHeight="1">
      <c r="A12" s="393" t="s">
        <v>305</v>
      </c>
      <c r="B12" s="393"/>
      <c r="C12" s="177">
        <f t="shared" ref="C12:H12" si="4">+C13</f>
        <v>225700000</v>
      </c>
      <c r="D12" s="177">
        <f t="shared" si="4"/>
        <v>225405405.59</v>
      </c>
      <c r="E12" s="177">
        <f t="shared" si="4"/>
        <v>11369528.279999999</v>
      </c>
      <c r="F12" s="177">
        <f t="shared" si="4"/>
        <v>10221882.390000001</v>
      </c>
      <c r="G12" s="177">
        <f t="shared" si="4"/>
        <v>10815497.74</v>
      </c>
      <c r="H12" s="177">
        <f t="shared" si="4"/>
        <v>11296867.279999999</v>
      </c>
      <c r="I12" s="178"/>
      <c r="J12" s="179">
        <f t="shared" si="3"/>
        <v>5.0117996285095208</v>
      </c>
      <c r="K12" s="179">
        <f t="shared" si="1"/>
        <v>99.360914558541396</v>
      </c>
      <c r="L12" s="176"/>
      <c r="M12" s="176"/>
      <c r="N12" s="176"/>
      <c r="O12" s="176"/>
      <c r="P12" s="176"/>
      <c r="Q12" s="176"/>
      <c r="R12" s="176"/>
      <c r="S12" s="176"/>
      <c r="T12" s="176"/>
    </row>
    <row r="13" spans="1:20">
      <c r="A13" s="185"/>
      <c r="B13" s="186" t="s">
        <v>523</v>
      </c>
      <c r="C13" s="181">
        <v>225700000</v>
      </c>
      <c r="D13" s="181">
        <v>225405405.59</v>
      </c>
      <c r="E13" s="181">
        <v>11369528.279999999</v>
      </c>
      <c r="F13" s="181">
        <v>10221882.390000001</v>
      </c>
      <c r="G13" s="187">
        <v>10815497.74</v>
      </c>
      <c r="H13" s="187">
        <v>11296867.279999999</v>
      </c>
      <c r="I13" s="188"/>
      <c r="J13" s="183">
        <f t="shared" si="3"/>
        <v>5.0117996285095208</v>
      </c>
      <c r="K13" s="184">
        <f t="shared" si="1"/>
        <v>99.360914558541396</v>
      </c>
      <c r="L13" s="176"/>
      <c r="M13" s="176"/>
      <c r="N13" s="176"/>
      <c r="O13" s="176"/>
      <c r="P13" s="176"/>
      <c r="Q13" s="176"/>
      <c r="R13" s="176"/>
      <c r="S13" s="176"/>
      <c r="T13" s="176"/>
    </row>
    <row r="14" spans="1:20" ht="15" customHeight="1">
      <c r="A14" s="393" t="s">
        <v>47</v>
      </c>
      <c r="B14" s="393"/>
      <c r="C14" s="177">
        <f t="shared" ref="C14:H14" si="5">SUM(C15:C19)</f>
        <v>1421678143.5000017</v>
      </c>
      <c r="D14" s="177">
        <f t="shared" si="5"/>
        <v>1421555034.2399998</v>
      </c>
      <c r="E14" s="177">
        <f t="shared" si="5"/>
        <v>81282378.090000004</v>
      </c>
      <c r="F14" s="177">
        <f t="shared" si="5"/>
        <v>13042729.92</v>
      </c>
      <c r="G14" s="177">
        <f t="shared" si="5"/>
        <v>76767790.310000002</v>
      </c>
      <c r="H14" s="177">
        <f t="shared" si="5"/>
        <v>81282378.090000004</v>
      </c>
      <c r="I14" s="178"/>
      <c r="J14" s="179">
        <f t="shared" si="3"/>
        <v>5.7178495473061774</v>
      </c>
      <c r="K14" s="179">
        <f t="shared" si="1"/>
        <v>100</v>
      </c>
      <c r="L14" s="176"/>
      <c r="M14" s="176"/>
      <c r="N14" s="176"/>
      <c r="O14" s="176"/>
      <c r="P14" s="176"/>
      <c r="Q14" s="176"/>
      <c r="R14" s="176"/>
      <c r="S14" s="176"/>
      <c r="T14" s="176"/>
    </row>
    <row r="15" spans="1:20">
      <c r="A15" s="185"/>
      <c r="B15" s="186" t="s">
        <v>524</v>
      </c>
      <c r="C15" s="187">
        <v>340000000</v>
      </c>
      <c r="D15" s="187">
        <v>340000000</v>
      </c>
      <c r="E15" s="187">
        <v>476146.09</v>
      </c>
      <c r="F15" s="181">
        <v>0</v>
      </c>
      <c r="G15" s="187">
        <v>0</v>
      </c>
      <c r="H15" s="187">
        <v>476146.09</v>
      </c>
      <c r="I15" s="188"/>
      <c r="J15" s="183">
        <f t="shared" si="3"/>
        <v>0.14004296764705881</v>
      </c>
      <c r="K15" s="184">
        <f t="shared" si="1"/>
        <v>100</v>
      </c>
      <c r="L15" s="176"/>
      <c r="M15" s="176"/>
      <c r="N15" s="176"/>
      <c r="O15" s="176"/>
      <c r="P15" s="176"/>
      <c r="Q15" s="176"/>
      <c r="R15" s="176"/>
      <c r="S15" s="176"/>
      <c r="T15" s="176"/>
    </row>
    <row r="16" spans="1:20">
      <c r="A16" s="185"/>
      <c r="B16" s="186" t="s">
        <v>53</v>
      </c>
      <c r="C16" s="187">
        <v>563093653.00000167</v>
      </c>
      <c r="D16" s="187">
        <v>563093655.1099999</v>
      </c>
      <c r="E16" s="187">
        <v>80730331.799999997</v>
      </c>
      <c r="F16" s="181">
        <v>13008288.34</v>
      </c>
      <c r="G16" s="187">
        <v>76733348.730000004</v>
      </c>
      <c r="H16" s="187">
        <v>80730331.799999997</v>
      </c>
      <c r="I16" s="188"/>
      <c r="J16" s="183">
        <f t="shared" si="3"/>
        <v>14.336927981230652</v>
      </c>
      <c r="K16" s="184">
        <f t="shared" si="1"/>
        <v>100</v>
      </c>
      <c r="L16" s="176"/>
      <c r="M16" s="176"/>
      <c r="N16" s="176"/>
      <c r="O16" s="176"/>
      <c r="P16" s="176"/>
      <c r="Q16" s="176"/>
      <c r="R16" s="176"/>
      <c r="S16" s="176"/>
      <c r="T16" s="176"/>
    </row>
    <row r="17" spans="1:20">
      <c r="A17" s="185"/>
      <c r="B17" s="189" t="s">
        <v>525</v>
      </c>
      <c r="C17" s="190">
        <v>303584490.5</v>
      </c>
      <c r="D17" s="190">
        <v>303461379.13</v>
      </c>
      <c r="E17" s="190">
        <v>75900.2</v>
      </c>
      <c r="F17" s="190">
        <v>34441.58</v>
      </c>
      <c r="G17" s="190">
        <v>34441.58</v>
      </c>
      <c r="H17" s="190">
        <v>75900.2</v>
      </c>
      <c r="I17" s="188"/>
      <c r="J17" s="183">
        <f t="shared" si="3"/>
        <v>2.5011485882519852E-2</v>
      </c>
      <c r="K17" s="184">
        <f t="shared" si="1"/>
        <v>100</v>
      </c>
      <c r="L17" s="176"/>
      <c r="M17" s="176"/>
      <c r="N17" s="176"/>
      <c r="O17" s="176"/>
      <c r="P17" s="176"/>
      <c r="Q17" s="176"/>
      <c r="R17" s="176"/>
      <c r="S17" s="176"/>
      <c r="T17" s="176"/>
    </row>
    <row r="18" spans="1:20">
      <c r="A18" s="185"/>
      <c r="B18" s="189" t="s">
        <v>526</v>
      </c>
      <c r="C18" s="190">
        <v>200000000</v>
      </c>
      <c r="D18" s="190">
        <v>200000000</v>
      </c>
      <c r="E18" s="190">
        <v>0</v>
      </c>
      <c r="F18" s="190">
        <v>0</v>
      </c>
      <c r="G18" s="190">
        <v>0</v>
      </c>
      <c r="H18" s="190">
        <v>0</v>
      </c>
      <c r="I18" s="188"/>
      <c r="J18" s="184" t="s">
        <v>184</v>
      </c>
      <c r="K18" s="184" t="s">
        <v>184</v>
      </c>
      <c r="L18" s="176"/>
      <c r="M18" s="176"/>
      <c r="N18" s="176"/>
      <c r="O18" s="176"/>
      <c r="P18" s="176"/>
      <c r="Q18" s="176"/>
      <c r="R18" s="176"/>
      <c r="S18" s="176"/>
      <c r="T18" s="176"/>
    </row>
    <row r="19" spans="1:20">
      <c r="A19" s="185"/>
      <c r="B19" s="189" t="s">
        <v>527</v>
      </c>
      <c r="C19" s="190">
        <v>15000000</v>
      </c>
      <c r="D19" s="190">
        <v>15000000</v>
      </c>
      <c r="E19" s="190">
        <v>0</v>
      </c>
      <c r="F19" s="190">
        <v>0</v>
      </c>
      <c r="G19" s="190">
        <v>0</v>
      </c>
      <c r="H19" s="190">
        <v>0</v>
      </c>
      <c r="I19" s="188"/>
      <c r="J19" s="184" t="s">
        <v>184</v>
      </c>
      <c r="K19" s="184" t="s">
        <v>184</v>
      </c>
      <c r="L19" s="176"/>
      <c r="M19" s="176"/>
      <c r="N19" s="176"/>
      <c r="O19" s="176"/>
      <c r="P19" s="176"/>
      <c r="Q19" s="176"/>
      <c r="R19" s="176"/>
      <c r="S19" s="176"/>
      <c r="T19" s="176"/>
    </row>
    <row r="20" spans="1:20" ht="15" customHeight="1">
      <c r="A20" s="393" t="s">
        <v>528</v>
      </c>
      <c r="B20" s="393"/>
      <c r="C20" s="177">
        <f t="shared" ref="C20:H20" si="6">SUM(C21:C31)</f>
        <v>6048668625.3000002</v>
      </c>
      <c r="D20" s="177">
        <f t="shared" si="6"/>
        <v>6037139887.9499998</v>
      </c>
      <c r="E20" s="177">
        <f t="shared" si="6"/>
        <v>848679473.67999983</v>
      </c>
      <c r="F20" s="177">
        <f t="shared" si="6"/>
        <v>140784857.84</v>
      </c>
      <c r="G20" s="177">
        <f t="shared" si="6"/>
        <v>320940388</v>
      </c>
      <c r="H20" s="177">
        <f t="shared" si="6"/>
        <v>838618276</v>
      </c>
      <c r="I20" s="178"/>
      <c r="J20" s="179">
        <f t="shared" si="3"/>
        <v>13.89098632075536</v>
      </c>
      <c r="K20" s="179">
        <f t="shared" si="1"/>
        <v>98.814487920112754</v>
      </c>
      <c r="L20" s="176"/>
      <c r="M20" s="176"/>
      <c r="N20" s="176"/>
      <c r="O20" s="176"/>
      <c r="P20" s="176"/>
      <c r="Q20" s="176"/>
      <c r="R20" s="176"/>
      <c r="S20" s="176"/>
      <c r="T20" s="176"/>
    </row>
    <row r="21" spans="1:20">
      <c r="A21" s="191"/>
      <c r="B21" s="186" t="s">
        <v>529</v>
      </c>
      <c r="C21" s="190">
        <f>70747290.6-9010277.6</f>
        <v>61737012.999999993</v>
      </c>
      <c r="D21" s="187">
        <v>61737012.999999993</v>
      </c>
      <c r="E21" s="187">
        <v>7790499.0500000007</v>
      </c>
      <c r="F21" s="181">
        <v>3132460.8</v>
      </c>
      <c r="G21" s="187">
        <v>5480174.4900000021</v>
      </c>
      <c r="H21" s="187">
        <v>7773952.5199999996</v>
      </c>
      <c r="I21" s="188"/>
      <c r="J21" s="183">
        <f t="shared" si="3"/>
        <v>12.592045099428443</v>
      </c>
      <c r="K21" s="184">
        <f t="shared" si="1"/>
        <v>99.787606289484103</v>
      </c>
      <c r="L21" s="176"/>
      <c r="M21" s="176"/>
      <c r="N21" s="176"/>
      <c r="O21" s="176"/>
      <c r="P21" s="176"/>
      <c r="Q21" s="176"/>
      <c r="R21" s="176"/>
      <c r="S21" s="176"/>
      <c r="T21" s="176"/>
    </row>
    <row r="22" spans="1:20">
      <c r="A22" s="191"/>
      <c r="B22" s="186" t="s">
        <v>530</v>
      </c>
      <c r="C22" s="187">
        <v>503397318.59999985</v>
      </c>
      <c r="D22" s="187">
        <v>496525910.95999992</v>
      </c>
      <c r="E22" s="187">
        <v>70793625.550000027</v>
      </c>
      <c r="F22" s="181">
        <v>19762201.57</v>
      </c>
      <c r="G22" s="187">
        <v>45037110.399999999</v>
      </c>
      <c r="H22" s="187">
        <v>70603809.350000024</v>
      </c>
      <c r="I22" s="188"/>
      <c r="J22" s="183">
        <f t="shared" si="3"/>
        <v>14.219561918428836</v>
      </c>
      <c r="K22" s="184">
        <f t="shared" si="1"/>
        <v>99.731873881969875</v>
      </c>
      <c r="L22" s="176"/>
      <c r="M22" s="176"/>
      <c r="N22" s="176"/>
      <c r="O22" s="176"/>
      <c r="P22" s="176"/>
      <c r="Q22" s="176"/>
      <c r="R22" s="176"/>
      <c r="S22" s="176"/>
      <c r="T22" s="176"/>
    </row>
    <row r="23" spans="1:20">
      <c r="A23" s="191"/>
      <c r="B23" s="186" t="s">
        <v>531</v>
      </c>
      <c r="C23" s="187">
        <v>352000506</v>
      </c>
      <c r="D23" s="187">
        <v>347343176.30000001</v>
      </c>
      <c r="E23" s="187">
        <v>6132768.3600000013</v>
      </c>
      <c r="F23" s="181">
        <v>1371141.1</v>
      </c>
      <c r="G23" s="187">
        <v>3195130.3499999996</v>
      </c>
      <c r="H23" s="187">
        <v>6132768.3600000013</v>
      </c>
      <c r="I23" s="188"/>
      <c r="J23" s="183">
        <f t="shared" si="3"/>
        <v>1.7656222371569306</v>
      </c>
      <c r="K23" s="184">
        <f t="shared" si="1"/>
        <v>100</v>
      </c>
      <c r="L23" s="176"/>
      <c r="M23" s="176"/>
      <c r="N23" s="176"/>
      <c r="O23" s="176"/>
      <c r="P23" s="176"/>
      <c r="Q23" s="176"/>
      <c r="R23" s="176"/>
      <c r="S23" s="176"/>
      <c r="T23" s="176"/>
    </row>
    <row r="24" spans="1:20">
      <c r="A24" s="191"/>
      <c r="B24" s="186" t="s">
        <v>532</v>
      </c>
      <c r="C24" s="187">
        <v>91965765</v>
      </c>
      <c r="D24" s="187">
        <v>93965765</v>
      </c>
      <c r="E24" s="187">
        <v>8405532.4000000004</v>
      </c>
      <c r="F24" s="181">
        <v>481388.97</v>
      </c>
      <c r="G24" s="190">
        <v>1888072.96</v>
      </c>
      <c r="H24" s="187">
        <v>8235720.4000000004</v>
      </c>
      <c r="I24" s="188"/>
      <c r="J24" s="183">
        <f t="shared" si="3"/>
        <v>8.7645967656411887</v>
      </c>
      <c r="K24" s="184">
        <f t="shared" si="1"/>
        <v>97.979759140539386</v>
      </c>
      <c r="L24" s="176"/>
      <c r="M24" s="176"/>
      <c r="N24" s="176"/>
      <c r="O24" s="176"/>
      <c r="P24" s="176"/>
      <c r="Q24" s="176"/>
      <c r="R24" s="176"/>
      <c r="S24" s="176"/>
      <c r="T24" s="176"/>
    </row>
    <row r="25" spans="1:20">
      <c r="A25" s="191"/>
      <c r="B25" s="186" t="s">
        <v>533</v>
      </c>
      <c r="C25" s="187">
        <v>796555288</v>
      </c>
      <c r="D25" s="187">
        <v>796555288</v>
      </c>
      <c r="E25" s="187">
        <v>160259057.46999997</v>
      </c>
      <c r="F25" s="181">
        <v>39897487.640000001</v>
      </c>
      <c r="G25" s="187">
        <v>98472496.539999992</v>
      </c>
      <c r="H25" s="187">
        <v>152166067.05999997</v>
      </c>
      <c r="I25" s="188"/>
      <c r="J25" s="183">
        <f t="shared" si="3"/>
        <v>19.103013858844658</v>
      </c>
      <c r="K25" s="184">
        <f t="shared" si="1"/>
        <v>94.95005740220644</v>
      </c>
      <c r="L25" s="176"/>
      <c r="M25" s="176"/>
      <c r="N25" s="176"/>
      <c r="O25" s="176"/>
      <c r="P25" s="176"/>
      <c r="Q25" s="176"/>
      <c r="R25" s="176"/>
      <c r="S25" s="176"/>
      <c r="T25" s="176"/>
    </row>
    <row r="26" spans="1:20">
      <c r="A26" s="191"/>
      <c r="B26" s="186" t="s">
        <v>534</v>
      </c>
      <c r="C26" s="187">
        <v>177371668</v>
      </c>
      <c r="D26" s="187">
        <v>177503667.99999997</v>
      </c>
      <c r="E26" s="187">
        <v>1019922.06</v>
      </c>
      <c r="F26" s="181">
        <v>136832.38</v>
      </c>
      <c r="G26" s="187">
        <v>775538.69000000006</v>
      </c>
      <c r="H26" s="187">
        <v>1019910.06</v>
      </c>
      <c r="I26" s="188"/>
      <c r="J26" s="183">
        <f t="shared" si="3"/>
        <v>0.57458534321668231</v>
      </c>
      <c r="K26" s="184">
        <f t="shared" si="1"/>
        <v>99.998823439508698</v>
      </c>
      <c r="L26" s="176"/>
      <c r="M26" s="176"/>
      <c r="N26" s="176"/>
      <c r="O26" s="176"/>
      <c r="P26" s="176"/>
      <c r="Q26" s="176"/>
      <c r="R26" s="176"/>
      <c r="S26" s="176"/>
      <c r="T26" s="176"/>
    </row>
    <row r="27" spans="1:20">
      <c r="A27" s="191"/>
      <c r="B27" s="186" t="s">
        <v>535</v>
      </c>
      <c r="C27" s="187">
        <v>315145082</v>
      </c>
      <c r="D27" s="187">
        <v>313013082</v>
      </c>
      <c r="E27" s="187">
        <v>35070707.100000001</v>
      </c>
      <c r="F27" s="181">
        <v>8982789.7799999993</v>
      </c>
      <c r="G27" s="187">
        <v>20890787.879999999</v>
      </c>
      <c r="H27" s="187">
        <v>33478710.560000002</v>
      </c>
      <c r="I27" s="188"/>
      <c r="J27" s="183">
        <f t="shared" si="3"/>
        <v>10.6956266319885</v>
      </c>
      <c r="K27" s="184">
        <f t="shared" si="1"/>
        <v>95.460608947915972</v>
      </c>
      <c r="L27" s="176"/>
      <c r="M27" s="176"/>
      <c r="N27" s="176"/>
      <c r="O27" s="176"/>
      <c r="P27" s="176"/>
      <c r="Q27" s="176"/>
      <c r="R27" s="176"/>
      <c r="S27" s="176"/>
      <c r="T27" s="176"/>
    </row>
    <row r="28" spans="1:20">
      <c r="A28" s="191"/>
      <c r="B28" s="186" t="s">
        <v>536</v>
      </c>
      <c r="C28" s="187">
        <v>39703702</v>
      </c>
      <c r="D28" s="187">
        <v>39703702</v>
      </c>
      <c r="E28" s="187">
        <v>2960900.63</v>
      </c>
      <c r="F28" s="181">
        <v>144565.03</v>
      </c>
      <c r="G28" s="187">
        <v>905932.92000000016</v>
      </c>
      <c r="H28" s="187">
        <v>2960888.63</v>
      </c>
      <c r="I28" s="188"/>
      <c r="J28" s="183">
        <f t="shared" si="3"/>
        <v>7.4574623545179737</v>
      </c>
      <c r="K28" s="184">
        <f t="shared" si="1"/>
        <v>99.999594717908508</v>
      </c>
      <c r="L28" s="176"/>
      <c r="M28" s="176"/>
      <c r="N28" s="176"/>
      <c r="O28" s="176"/>
      <c r="P28" s="176"/>
      <c r="Q28" s="176"/>
      <c r="R28" s="176"/>
      <c r="S28" s="176"/>
      <c r="T28" s="176"/>
    </row>
    <row r="29" spans="1:20">
      <c r="A29" s="191"/>
      <c r="B29" s="186" t="s">
        <v>537</v>
      </c>
      <c r="C29" s="187">
        <v>131580192</v>
      </c>
      <c r="D29" s="187">
        <v>131580191.99999999</v>
      </c>
      <c r="E29" s="187">
        <v>805357.46000000008</v>
      </c>
      <c r="F29" s="181">
        <v>83802.320000000007</v>
      </c>
      <c r="G29" s="187">
        <v>446822.62</v>
      </c>
      <c r="H29" s="187">
        <v>805345.46000000008</v>
      </c>
      <c r="I29" s="188"/>
      <c r="J29" s="183">
        <f t="shared" si="3"/>
        <v>0.6120567600326956</v>
      </c>
      <c r="K29" s="184">
        <f t="shared" si="1"/>
        <v>99.998509978413807</v>
      </c>
      <c r="L29" s="176"/>
      <c r="M29" s="176"/>
      <c r="N29" s="176"/>
      <c r="O29" s="176"/>
      <c r="P29" s="176"/>
      <c r="Q29" s="176"/>
      <c r="R29" s="176"/>
      <c r="S29" s="176"/>
      <c r="T29" s="176"/>
    </row>
    <row r="30" spans="1:20">
      <c r="A30" s="191"/>
      <c r="B30" s="186" t="s">
        <v>267</v>
      </c>
      <c r="C30" s="187">
        <v>2519425918</v>
      </c>
      <c r="D30" s="187">
        <v>2519425918</v>
      </c>
      <c r="E30" s="187">
        <v>319689034.40999991</v>
      </c>
      <c r="F30" s="181">
        <v>0</v>
      </c>
      <c r="G30" s="187">
        <v>0</v>
      </c>
      <c r="H30" s="187">
        <v>319689034.40999991</v>
      </c>
      <c r="I30" s="188"/>
      <c r="J30" s="183">
        <f t="shared" si="3"/>
        <v>12.688963470844151</v>
      </c>
      <c r="K30" s="184">
        <f t="shared" si="1"/>
        <v>100</v>
      </c>
      <c r="L30" s="176"/>
      <c r="M30" s="176"/>
      <c r="N30" s="176"/>
      <c r="O30" s="176"/>
      <c r="P30" s="176"/>
      <c r="Q30" s="176"/>
      <c r="R30" s="176"/>
      <c r="S30" s="176"/>
      <c r="T30" s="176"/>
    </row>
    <row r="31" spans="1:20">
      <c r="A31" s="191"/>
      <c r="B31" s="186" t="s">
        <v>353</v>
      </c>
      <c r="C31" s="187">
        <v>1059786172.7</v>
      </c>
      <c r="D31" s="187">
        <v>1059786172.6899999</v>
      </c>
      <c r="E31" s="187">
        <v>235752069.19</v>
      </c>
      <c r="F31" s="181">
        <v>66792188.250000007</v>
      </c>
      <c r="G31" s="187">
        <v>143848321.15000004</v>
      </c>
      <c r="H31" s="187">
        <v>235752069.19</v>
      </c>
      <c r="I31" s="188"/>
      <c r="J31" s="183">
        <f t="shared" si="3"/>
        <v>22.245248642148521</v>
      </c>
      <c r="K31" s="184">
        <f t="shared" si="1"/>
        <v>100</v>
      </c>
      <c r="L31" s="176"/>
      <c r="M31" s="176"/>
      <c r="N31" s="176"/>
      <c r="O31" s="176"/>
      <c r="P31" s="176"/>
      <c r="Q31" s="176"/>
      <c r="R31" s="176"/>
      <c r="S31" s="176"/>
      <c r="T31" s="176"/>
    </row>
    <row r="32" spans="1:20" ht="15" customHeight="1">
      <c r="A32" s="393" t="s">
        <v>457</v>
      </c>
      <c r="B32" s="393"/>
      <c r="C32" s="177">
        <f t="shared" ref="C32:H32" si="7">+C33</f>
        <v>29130628.969999999</v>
      </c>
      <c r="D32" s="177">
        <f t="shared" si="7"/>
        <v>34633933.229999997</v>
      </c>
      <c r="E32" s="177">
        <f t="shared" si="7"/>
        <v>3677544.5499999993</v>
      </c>
      <c r="F32" s="177">
        <f t="shared" si="7"/>
        <v>667253.35</v>
      </c>
      <c r="G32" s="177">
        <f t="shared" si="7"/>
        <v>1674442.94</v>
      </c>
      <c r="H32" s="177">
        <f t="shared" si="7"/>
        <v>3659791.0099999993</v>
      </c>
      <c r="I32" s="192"/>
      <c r="J32" s="179">
        <f t="shared" si="3"/>
        <v>10.567067233443412</v>
      </c>
      <c r="K32" s="179">
        <f t="shared" si="1"/>
        <v>99.517244733309894</v>
      </c>
      <c r="L32" s="176"/>
      <c r="M32" s="176"/>
      <c r="N32" s="176"/>
      <c r="O32" s="176"/>
      <c r="P32" s="176"/>
      <c r="Q32" s="176"/>
      <c r="R32" s="176"/>
      <c r="S32" s="176"/>
      <c r="T32" s="176"/>
    </row>
    <row r="33" spans="1:20">
      <c r="A33" s="191"/>
      <c r="B33" s="186" t="s">
        <v>459</v>
      </c>
      <c r="C33" s="187">
        <v>29130628.969999999</v>
      </c>
      <c r="D33" s="187">
        <v>34633933.229999997</v>
      </c>
      <c r="E33" s="187">
        <v>3677544.5499999993</v>
      </c>
      <c r="F33" s="181">
        <v>667253.35</v>
      </c>
      <c r="G33" s="187">
        <v>1674442.94</v>
      </c>
      <c r="H33" s="187">
        <v>3659791.0099999993</v>
      </c>
      <c r="I33" s="188"/>
      <c r="J33" s="183">
        <f t="shared" si="3"/>
        <v>10.567067233443412</v>
      </c>
      <c r="K33" s="184">
        <f t="shared" si="1"/>
        <v>99.517244733309894</v>
      </c>
      <c r="L33" s="176"/>
      <c r="M33" s="176"/>
      <c r="N33" s="176"/>
      <c r="O33" s="176"/>
      <c r="P33" s="176"/>
      <c r="Q33" s="176"/>
      <c r="R33" s="176"/>
      <c r="S33" s="176"/>
      <c r="T33" s="176"/>
    </row>
    <row r="34" spans="1:20" ht="15" customHeight="1">
      <c r="A34" s="393" t="s">
        <v>61</v>
      </c>
      <c r="B34" s="393"/>
      <c r="C34" s="177">
        <f t="shared" ref="C34:H34" si="8">+C35</f>
        <v>39111258.18</v>
      </c>
      <c r="D34" s="177">
        <f t="shared" si="8"/>
        <v>39111258.189999998</v>
      </c>
      <c r="E34" s="177">
        <f t="shared" si="8"/>
        <v>11311918.800000001</v>
      </c>
      <c r="F34" s="177">
        <f t="shared" si="8"/>
        <v>851801.61</v>
      </c>
      <c r="G34" s="177">
        <f t="shared" si="8"/>
        <v>6920006.1299999999</v>
      </c>
      <c r="H34" s="177">
        <f t="shared" si="8"/>
        <v>11311918.800000001</v>
      </c>
      <c r="I34" s="192"/>
      <c r="J34" s="179">
        <f t="shared" si="3"/>
        <v>28.922410895214419</v>
      </c>
      <c r="K34" s="179">
        <f t="shared" si="1"/>
        <v>100</v>
      </c>
      <c r="L34" s="176"/>
      <c r="M34" s="176"/>
      <c r="N34" s="176"/>
      <c r="O34" s="176"/>
      <c r="P34" s="176"/>
      <c r="Q34" s="176"/>
      <c r="R34" s="176"/>
      <c r="S34" s="176"/>
      <c r="T34" s="176"/>
    </row>
    <row r="35" spans="1:20">
      <c r="A35" s="191"/>
      <c r="B35" s="186" t="s">
        <v>62</v>
      </c>
      <c r="C35" s="187">
        <v>39111258.18</v>
      </c>
      <c r="D35" s="187">
        <v>39111258.189999998</v>
      </c>
      <c r="E35" s="187">
        <v>11311918.800000001</v>
      </c>
      <c r="F35" s="181">
        <v>851801.61</v>
      </c>
      <c r="G35" s="187">
        <v>6920006.1299999999</v>
      </c>
      <c r="H35" s="187">
        <v>11311918.800000001</v>
      </c>
      <c r="I35" s="188"/>
      <c r="J35" s="183">
        <f t="shared" si="3"/>
        <v>28.922410895214419</v>
      </c>
      <c r="K35" s="184">
        <f t="shared" si="1"/>
        <v>100</v>
      </c>
      <c r="L35" s="176"/>
      <c r="M35" s="176"/>
      <c r="N35" s="176"/>
      <c r="O35" s="176"/>
      <c r="P35" s="176"/>
      <c r="Q35" s="176"/>
      <c r="R35" s="176"/>
      <c r="S35" s="176"/>
      <c r="T35" s="176"/>
    </row>
    <row r="36" spans="1:20" ht="15" customHeight="1">
      <c r="A36" s="393" t="s">
        <v>538</v>
      </c>
      <c r="B36" s="393"/>
      <c r="C36" s="177">
        <f t="shared" ref="C36:H36" si="9">SUM(C37:C45)</f>
        <v>41972347004.173576</v>
      </c>
      <c r="D36" s="177">
        <f t="shared" si="9"/>
        <v>41994900901.920006</v>
      </c>
      <c r="E36" s="177">
        <f t="shared" si="9"/>
        <v>9664370846.960001</v>
      </c>
      <c r="F36" s="177">
        <f t="shared" si="9"/>
        <v>2897057055.52</v>
      </c>
      <c r="G36" s="177">
        <f t="shared" si="9"/>
        <v>6369513412.8900003</v>
      </c>
      <c r="H36" s="177">
        <f t="shared" si="9"/>
        <v>9633936330.5299988</v>
      </c>
      <c r="I36" s="178"/>
      <c r="J36" s="179">
        <f t="shared" si="3"/>
        <v>22.940728811410377</v>
      </c>
      <c r="K36" s="179">
        <f t="shared" si="1"/>
        <v>99.685085383084441</v>
      </c>
      <c r="L36" s="176"/>
      <c r="M36" s="176"/>
      <c r="N36" s="176"/>
      <c r="O36" s="176"/>
      <c r="P36" s="176"/>
      <c r="Q36" s="176"/>
      <c r="R36" s="176"/>
      <c r="S36" s="176"/>
      <c r="T36" s="176"/>
    </row>
    <row r="37" spans="1:20">
      <c r="A37" s="185"/>
      <c r="B37" s="186" t="s">
        <v>539</v>
      </c>
      <c r="C37" s="187">
        <v>301155703</v>
      </c>
      <c r="D37" s="187">
        <v>324778358.67999995</v>
      </c>
      <c r="E37" s="187">
        <v>87791907.600000009</v>
      </c>
      <c r="F37" s="181">
        <v>24485649</v>
      </c>
      <c r="G37" s="187">
        <v>45258645.000000007</v>
      </c>
      <c r="H37" s="187">
        <v>87791907.600000009</v>
      </c>
      <c r="I37" s="188"/>
      <c r="J37" s="183">
        <f t="shared" si="3"/>
        <v>27.031329290785745</v>
      </c>
      <c r="K37" s="184">
        <f t="shared" si="1"/>
        <v>100</v>
      </c>
      <c r="L37" s="176"/>
      <c r="M37" s="176"/>
      <c r="N37" s="176"/>
      <c r="O37" s="176"/>
      <c r="P37" s="176"/>
      <c r="Q37" s="176"/>
      <c r="R37" s="176"/>
      <c r="S37" s="176"/>
      <c r="T37" s="176"/>
    </row>
    <row r="38" spans="1:20">
      <c r="A38" s="185"/>
      <c r="B38" s="186" t="s">
        <v>87</v>
      </c>
      <c r="C38" s="187">
        <v>36064983535.73793</v>
      </c>
      <c r="D38" s="187">
        <v>36064983535.780006</v>
      </c>
      <c r="E38" s="187">
        <v>7994596013.4899998</v>
      </c>
      <c r="F38" s="181">
        <v>2855829234.0599999</v>
      </c>
      <c r="G38" s="187">
        <v>5389182407.9899998</v>
      </c>
      <c r="H38" s="187">
        <v>7974665164.0900002</v>
      </c>
      <c r="I38" s="188"/>
      <c r="J38" s="183">
        <f t="shared" si="3"/>
        <v>22.111933466372857</v>
      </c>
      <c r="K38" s="184">
        <f t="shared" si="1"/>
        <v>99.750695978053571</v>
      </c>
      <c r="L38" s="176"/>
      <c r="M38" s="176"/>
      <c r="N38" s="176"/>
      <c r="O38" s="176"/>
      <c r="P38" s="176"/>
      <c r="Q38" s="176"/>
      <c r="R38" s="176"/>
      <c r="S38" s="176"/>
      <c r="T38" s="176"/>
    </row>
    <row r="39" spans="1:20">
      <c r="A39" s="185"/>
      <c r="B39" s="186" t="s">
        <v>540</v>
      </c>
      <c r="C39" s="187">
        <v>262932967.97267947</v>
      </c>
      <c r="D39" s="187">
        <v>264218707.99000001</v>
      </c>
      <c r="E39" s="187">
        <v>32779551.130000003</v>
      </c>
      <c r="F39" s="181">
        <v>8227822.75</v>
      </c>
      <c r="G39" s="187">
        <v>29646357.140000001</v>
      </c>
      <c r="H39" s="187">
        <v>31959848.23</v>
      </c>
      <c r="I39" s="188"/>
      <c r="J39" s="183">
        <f t="shared" si="3"/>
        <v>12.095982329612177</v>
      </c>
      <c r="K39" s="184">
        <f t="shared" si="1"/>
        <v>97.499346782543924</v>
      </c>
      <c r="L39" s="176"/>
      <c r="M39" s="176"/>
      <c r="N39" s="176"/>
      <c r="O39" s="176"/>
      <c r="P39" s="176"/>
      <c r="Q39" s="176"/>
      <c r="R39" s="176"/>
      <c r="S39" s="176"/>
      <c r="T39" s="176"/>
    </row>
    <row r="40" spans="1:20">
      <c r="A40" s="185"/>
      <c r="B40" s="186" t="s">
        <v>83</v>
      </c>
      <c r="C40" s="187">
        <v>294200829.46297002</v>
      </c>
      <c r="D40" s="187">
        <v>302119456.46999997</v>
      </c>
      <c r="E40" s="187">
        <v>0</v>
      </c>
      <c r="F40" s="181">
        <v>0</v>
      </c>
      <c r="G40" s="187">
        <v>0</v>
      </c>
      <c r="H40" s="187">
        <v>0</v>
      </c>
      <c r="I40" s="188"/>
      <c r="J40" s="184" t="s">
        <v>184</v>
      </c>
      <c r="K40" s="184" t="s">
        <v>184</v>
      </c>
      <c r="L40" s="176"/>
      <c r="M40" s="176"/>
      <c r="N40" s="176"/>
      <c r="O40" s="176"/>
      <c r="P40" s="176"/>
      <c r="Q40" s="176"/>
      <c r="R40" s="176"/>
      <c r="S40" s="176"/>
      <c r="T40" s="176"/>
    </row>
    <row r="41" spans="1:20">
      <c r="A41" s="185"/>
      <c r="B41" s="186" t="s">
        <v>452</v>
      </c>
      <c r="C41" s="187">
        <v>3440802863</v>
      </c>
      <c r="D41" s="187">
        <v>3440802863.000001</v>
      </c>
      <c r="E41" s="187">
        <v>538146824.22000015</v>
      </c>
      <c r="F41" s="181">
        <v>0</v>
      </c>
      <c r="G41" s="187">
        <v>257708980</v>
      </c>
      <c r="H41" s="187">
        <v>531602879.31000018</v>
      </c>
      <c r="I41" s="188"/>
      <c r="J41" s="183">
        <f t="shared" si="3"/>
        <v>15.449966199066139</v>
      </c>
      <c r="K41" s="184">
        <f t="shared" si="1"/>
        <v>98.783985221972671</v>
      </c>
      <c r="L41" s="176"/>
      <c r="M41" s="176"/>
      <c r="N41" s="176"/>
      <c r="O41" s="176"/>
      <c r="P41" s="176"/>
      <c r="Q41" s="176"/>
      <c r="R41" s="176"/>
      <c r="S41" s="176"/>
      <c r="T41" s="176"/>
    </row>
    <row r="42" spans="1:20">
      <c r="A42" s="185"/>
      <c r="B42" s="186" t="s">
        <v>480</v>
      </c>
      <c r="C42" s="187">
        <v>1015178824</v>
      </c>
      <c r="D42" s="187">
        <v>1015178824</v>
      </c>
      <c r="E42" s="187">
        <v>951968386.59000003</v>
      </c>
      <c r="F42" s="181">
        <v>0</v>
      </c>
      <c r="G42" s="187">
        <v>632428116.71000004</v>
      </c>
      <c r="H42" s="187">
        <v>950864955.18999994</v>
      </c>
      <c r="I42" s="188"/>
      <c r="J42" s="183">
        <f t="shared" si="3"/>
        <v>93.664774393481636</v>
      </c>
      <c r="K42" s="184">
        <f t="shared" si="1"/>
        <v>99.884089491253732</v>
      </c>
      <c r="L42" s="176"/>
      <c r="M42" s="176"/>
      <c r="N42" s="176"/>
      <c r="O42" s="176"/>
      <c r="P42" s="176"/>
      <c r="Q42" s="176"/>
      <c r="R42" s="176"/>
      <c r="S42" s="176"/>
      <c r="T42" s="176"/>
    </row>
    <row r="43" spans="1:20">
      <c r="A43" s="185"/>
      <c r="B43" s="186" t="s">
        <v>541</v>
      </c>
      <c r="C43" s="187">
        <v>243974392</v>
      </c>
      <c r="D43" s="187">
        <v>233974392</v>
      </c>
      <c r="E43" s="187">
        <v>18365469</v>
      </c>
      <c r="F43" s="181">
        <v>5554095</v>
      </c>
      <c r="G43" s="187">
        <v>10773570.110000001</v>
      </c>
      <c r="H43" s="187">
        <v>16912577</v>
      </c>
      <c r="I43" s="188"/>
      <c r="J43" s="183">
        <f t="shared" si="3"/>
        <v>7.2283880536806775</v>
      </c>
      <c r="K43" s="184">
        <f t="shared" si="1"/>
        <v>92.089001375352836</v>
      </c>
      <c r="L43" s="176"/>
      <c r="M43" s="176"/>
      <c r="N43" s="176"/>
      <c r="O43" s="176"/>
      <c r="P43" s="176"/>
      <c r="Q43" s="176"/>
      <c r="R43" s="176"/>
      <c r="S43" s="176"/>
      <c r="T43" s="176"/>
    </row>
    <row r="44" spans="1:20" ht="16.5">
      <c r="A44" s="185"/>
      <c r="B44" s="186" t="s">
        <v>542</v>
      </c>
      <c r="C44" s="187">
        <v>288000000</v>
      </c>
      <c r="D44" s="187">
        <v>288000000</v>
      </c>
      <c r="E44" s="187">
        <v>36165285.5</v>
      </c>
      <c r="F44" s="181">
        <v>0</v>
      </c>
      <c r="G44" s="187">
        <v>668277.56000000006</v>
      </c>
      <c r="H44" s="187">
        <v>35582151.130000003</v>
      </c>
      <c r="I44" s="188"/>
      <c r="J44" s="183">
        <f t="shared" si="3"/>
        <v>12.354913586805557</v>
      </c>
      <c r="K44" s="184">
        <f t="shared" si="1"/>
        <v>98.387585326818467</v>
      </c>
      <c r="L44" s="176"/>
      <c r="M44" s="176"/>
      <c r="N44" s="176"/>
      <c r="O44" s="176"/>
      <c r="P44" s="176"/>
      <c r="Q44" s="176"/>
      <c r="R44" s="176"/>
      <c r="S44" s="176"/>
      <c r="T44" s="176"/>
    </row>
    <row r="45" spans="1:20">
      <c r="A45" s="185"/>
      <c r="B45" s="186" t="s">
        <v>543</v>
      </c>
      <c r="C45" s="187">
        <v>61117888.999999993</v>
      </c>
      <c r="D45" s="187">
        <v>60844763.999999993</v>
      </c>
      <c r="E45" s="187">
        <v>4557409.43</v>
      </c>
      <c r="F45" s="181">
        <v>2960254.7100000004</v>
      </c>
      <c r="G45" s="187">
        <v>3847058.3800000008</v>
      </c>
      <c r="H45" s="187">
        <v>4556847.9800000004</v>
      </c>
      <c r="I45" s="188"/>
      <c r="J45" s="183">
        <f t="shared" si="3"/>
        <v>7.4893017581595043</v>
      </c>
      <c r="K45" s="184">
        <f t="shared" si="1"/>
        <v>99.987680501200899</v>
      </c>
      <c r="L45" s="176"/>
      <c r="M45" s="176"/>
      <c r="N45" s="176"/>
      <c r="O45" s="176"/>
      <c r="P45" s="176"/>
      <c r="Q45" s="176"/>
      <c r="R45" s="176"/>
      <c r="S45" s="176"/>
      <c r="T45" s="176"/>
    </row>
    <row r="46" spans="1:20" ht="15" customHeight="1">
      <c r="A46" s="393" t="s">
        <v>89</v>
      </c>
      <c r="B46" s="393"/>
      <c r="C46" s="177">
        <f t="shared" ref="C46:H46" si="10">SUM(C47:C47)</f>
        <v>500000000</v>
      </c>
      <c r="D46" s="177">
        <f t="shared" si="10"/>
        <v>500000000</v>
      </c>
      <c r="E46" s="177">
        <f t="shared" si="10"/>
        <v>0</v>
      </c>
      <c r="F46" s="177">
        <f t="shared" si="10"/>
        <v>0</v>
      </c>
      <c r="G46" s="177">
        <f t="shared" si="10"/>
        <v>0</v>
      </c>
      <c r="H46" s="177">
        <f t="shared" si="10"/>
        <v>0</v>
      </c>
      <c r="I46" s="178"/>
      <c r="J46" s="193" t="s">
        <v>184</v>
      </c>
      <c r="K46" s="193" t="s">
        <v>184</v>
      </c>
      <c r="L46" s="176"/>
      <c r="M46" s="176"/>
      <c r="N46" s="176"/>
      <c r="O46" s="176"/>
      <c r="P46" s="176"/>
      <c r="Q46" s="176"/>
      <c r="R46" s="176"/>
      <c r="S46" s="176"/>
      <c r="T46" s="176"/>
    </row>
    <row r="47" spans="1:20" ht="16.5">
      <c r="A47" s="185"/>
      <c r="B47" s="186" t="s">
        <v>544</v>
      </c>
      <c r="C47" s="187">
        <v>500000000</v>
      </c>
      <c r="D47" s="187">
        <v>500000000</v>
      </c>
      <c r="E47" s="187">
        <v>0</v>
      </c>
      <c r="F47" s="181">
        <v>0</v>
      </c>
      <c r="G47" s="187">
        <v>0</v>
      </c>
      <c r="H47" s="187">
        <v>0</v>
      </c>
      <c r="I47" s="188"/>
      <c r="J47" s="184" t="s">
        <v>184</v>
      </c>
      <c r="K47" s="184" t="s">
        <v>184</v>
      </c>
      <c r="L47" s="176"/>
      <c r="M47" s="176"/>
      <c r="N47" s="176"/>
      <c r="O47" s="176"/>
      <c r="P47" s="176"/>
      <c r="Q47" s="176"/>
      <c r="R47" s="176"/>
      <c r="S47" s="176"/>
      <c r="T47" s="176"/>
    </row>
    <row r="48" spans="1:20" ht="15" customHeight="1">
      <c r="A48" s="393" t="s">
        <v>94</v>
      </c>
      <c r="B48" s="393"/>
      <c r="C48" s="177">
        <f t="shared" ref="C48:H48" si="11">+C49+C50</f>
        <v>27795438</v>
      </c>
      <c r="D48" s="177">
        <f t="shared" si="11"/>
        <v>28082538</v>
      </c>
      <c r="E48" s="177">
        <f t="shared" si="11"/>
        <v>7932293.6799999997</v>
      </c>
      <c r="F48" s="177">
        <f t="shared" si="11"/>
        <v>1308788.53</v>
      </c>
      <c r="G48" s="177">
        <f t="shared" si="11"/>
        <v>2690902.41</v>
      </c>
      <c r="H48" s="177">
        <f t="shared" si="11"/>
        <v>4536472.3399999989</v>
      </c>
      <c r="I48" s="178"/>
      <c r="J48" s="179">
        <f t="shared" si="3"/>
        <v>16.154068197112377</v>
      </c>
      <c r="K48" s="179">
        <f t="shared" si="1"/>
        <v>57.189919120594126</v>
      </c>
      <c r="L48" s="176"/>
      <c r="M48" s="176"/>
      <c r="N48" s="176"/>
      <c r="O48" s="176"/>
      <c r="P48" s="176"/>
      <c r="Q48" s="176"/>
      <c r="R48" s="176"/>
      <c r="S48" s="176"/>
      <c r="T48" s="176"/>
    </row>
    <row r="49" spans="1:20" ht="24.75">
      <c r="A49" s="185"/>
      <c r="B49" s="186" t="s">
        <v>545</v>
      </c>
      <c r="C49" s="187">
        <v>7140900</v>
      </c>
      <c r="D49" s="187">
        <v>7140900</v>
      </c>
      <c r="E49" s="187">
        <v>2110709.6800000002</v>
      </c>
      <c r="F49" s="181">
        <v>226691.66</v>
      </c>
      <c r="G49" s="187">
        <v>477241.5400000001</v>
      </c>
      <c r="H49" s="187">
        <v>797595.43</v>
      </c>
      <c r="I49" s="188"/>
      <c r="J49" s="183">
        <f t="shared" si="3"/>
        <v>11.169396434623087</v>
      </c>
      <c r="K49" s="184">
        <f t="shared" si="1"/>
        <v>37.788021609869148</v>
      </c>
      <c r="L49" s="176"/>
      <c r="M49" s="176"/>
      <c r="N49" s="176"/>
      <c r="O49" s="176"/>
      <c r="P49" s="176"/>
      <c r="Q49" s="176"/>
      <c r="R49" s="176"/>
      <c r="S49" s="176"/>
      <c r="T49" s="176"/>
    </row>
    <row r="50" spans="1:20">
      <c r="A50" s="185"/>
      <c r="B50" s="186" t="s">
        <v>546</v>
      </c>
      <c r="C50" s="187">
        <v>20654538</v>
      </c>
      <c r="D50" s="187">
        <v>20941638</v>
      </c>
      <c r="E50" s="187">
        <v>5821584</v>
      </c>
      <c r="F50" s="181">
        <v>1082096.8700000001</v>
      </c>
      <c r="G50" s="187">
        <v>2213660.87</v>
      </c>
      <c r="H50" s="187">
        <v>3738876.9099999992</v>
      </c>
      <c r="I50" s="188"/>
      <c r="J50" s="183">
        <f t="shared" si="3"/>
        <v>17.853794005989403</v>
      </c>
      <c r="K50" s="184">
        <f t="shared" si="1"/>
        <v>64.224391677591512</v>
      </c>
      <c r="L50" s="176"/>
      <c r="M50" s="176"/>
      <c r="N50" s="176"/>
      <c r="O50" s="176"/>
      <c r="P50" s="176"/>
      <c r="Q50" s="176"/>
      <c r="R50" s="176"/>
      <c r="S50" s="176"/>
      <c r="T50" s="176"/>
    </row>
    <row r="51" spans="1:20" ht="15" customHeight="1">
      <c r="A51" s="393" t="s">
        <v>547</v>
      </c>
      <c r="B51" s="393"/>
      <c r="C51" s="177">
        <f t="shared" ref="C51:H51" si="12">+C52</f>
        <v>21622640</v>
      </c>
      <c r="D51" s="177">
        <f t="shared" si="12"/>
        <v>21271295</v>
      </c>
      <c r="E51" s="177">
        <f t="shared" si="12"/>
        <v>5245700</v>
      </c>
      <c r="F51" s="177">
        <f t="shared" si="12"/>
        <v>1783268</v>
      </c>
      <c r="G51" s="177">
        <f t="shared" si="12"/>
        <v>3476916</v>
      </c>
      <c r="H51" s="177">
        <f t="shared" si="12"/>
        <v>5245700</v>
      </c>
      <c r="I51" s="178"/>
      <c r="J51" s="179">
        <f t="shared" si="3"/>
        <v>24.660933901767617</v>
      </c>
      <c r="K51" s="179">
        <f t="shared" si="1"/>
        <v>100</v>
      </c>
      <c r="L51" s="176"/>
      <c r="M51" s="176"/>
      <c r="N51" s="176"/>
      <c r="O51" s="176"/>
      <c r="P51" s="176"/>
      <c r="Q51" s="176"/>
      <c r="R51" s="176"/>
      <c r="S51" s="176"/>
      <c r="T51" s="176"/>
    </row>
    <row r="52" spans="1:20" ht="15.75" thickBot="1">
      <c r="A52" s="194"/>
      <c r="B52" s="195" t="s">
        <v>548</v>
      </c>
      <c r="C52" s="196">
        <v>21622640</v>
      </c>
      <c r="D52" s="197">
        <v>21271295</v>
      </c>
      <c r="E52" s="197">
        <v>5245700</v>
      </c>
      <c r="F52" s="198">
        <v>1783268</v>
      </c>
      <c r="G52" s="197">
        <v>3476916</v>
      </c>
      <c r="H52" s="197">
        <v>5245700</v>
      </c>
      <c r="I52" s="199"/>
      <c r="J52" s="200">
        <f t="shared" si="3"/>
        <v>24.660933901767617</v>
      </c>
      <c r="K52" s="201">
        <f t="shared" si="1"/>
        <v>100</v>
      </c>
      <c r="L52" s="176"/>
      <c r="M52" s="176"/>
      <c r="N52" s="176"/>
      <c r="O52" s="176"/>
      <c r="P52" s="176"/>
      <c r="Q52" s="176"/>
      <c r="R52" s="176"/>
      <c r="S52" s="176"/>
      <c r="T52" s="176"/>
    </row>
    <row r="53" spans="1:20" ht="15" customHeight="1">
      <c r="A53" s="389" t="s">
        <v>290</v>
      </c>
      <c r="B53" s="389"/>
      <c r="C53" s="389"/>
      <c r="D53" s="389"/>
      <c r="E53" s="389"/>
      <c r="F53" s="389"/>
      <c r="G53" s="389"/>
      <c r="H53" s="389"/>
      <c r="I53" s="389"/>
      <c r="J53" s="389"/>
      <c r="K53" s="389"/>
    </row>
    <row r="54" spans="1:20" ht="15" customHeight="1">
      <c r="A54" s="394" t="s">
        <v>549</v>
      </c>
      <c r="B54" s="394"/>
      <c r="C54" s="394"/>
      <c r="D54" s="394"/>
      <c r="E54" s="394"/>
      <c r="F54" s="394"/>
      <c r="G54" s="394"/>
      <c r="H54" s="394"/>
      <c r="I54" s="394"/>
      <c r="J54" s="394"/>
      <c r="K54" s="394"/>
    </row>
    <row r="55" spans="1:20" ht="15" customHeight="1">
      <c r="A55" s="394" t="s">
        <v>550</v>
      </c>
      <c r="B55" s="394"/>
      <c r="C55" s="394"/>
      <c r="D55" s="394"/>
      <c r="E55" s="394"/>
      <c r="F55" s="394"/>
      <c r="G55" s="394"/>
      <c r="H55" s="394"/>
      <c r="I55" s="394"/>
      <c r="J55" s="394"/>
      <c r="K55" s="394"/>
    </row>
    <row r="56" spans="1:20" ht="29.25" customHeight="1">
      <c r="A56" s="394" t="s">
        <v>551</v>
      </c>
      <c r="B56" s="394"/>
      <c r="C56" s="394"/>
      <c r="D56" s="394"/>
      <c r="E56" s="394"/>
      <c r="F56" s="394"/>
      <c r="G56" s="394"/>
      <c r="H56" s="394"/>
      <c r="I56" s="394"/>
      <c r="J56" s="394"/>
      <c r="K56" s="394"/>
    </row>
    <row r="57" spans="1:20" ht="32.25" customHeight="1">
      <c r="A57" s="394" t="s">
        <v>552</v>
      </c>
      <c r="B57" s="394"/>
      <c r="C57" s="394"/>
      <c r="D57" s="394"/>
      <c r="E57" s="394"/>
      <c r="F57" s="394"/>
      <c r="G57" s="394"/>
      <c r="H57" s="394"/>
      <c r="I57" s="394"/>
      <c r="J57" s="394"/>
      <c r="K57" s="394"/>
    </row>
    <row r="58" spans="1:20" ht="15" customHeight="1">
      <c r="A58" s="394" t="s">
        <v>553</v>
      </c>
      <c r="B58" s="394"/>
      <c r="C58" s="394"/>
      <c r="D58" s="394"/>
      <c r="E58" s="394"/>
      <c r="F58" s="394"/>
      <c r="G58" s="394"/>
      <c r="H58" s="394"/>
      <c r="I58" s="394"/>
      <c r="J58" s="394"/>
      <c r="K58" s="394"/>
    </row>
    <row r="59" spans="1:20" ht="24" customHeight="1">
      <c r="A59" s="394" t="s">
        <v>554</v>
      </c>
      <c r="B59" s="394"/>
      <c r="C59" s="394"/>
      <c r="D59" s="394"/>
      <c r="E59" s="394"/>
      <c r="F59" s="394"/>
      <c r="G59" s="394"/>
      <c r="H59" s="394"/>
      <c r="I59" s="394"/>
      <c r="J59" s="394"/>
      <c r="K59" s="394"/>
    </row>
    <row r="60" spans="1:20" ht="27.75" customHeight="1">
      <c r="A60" s="394" t="s">
        <v>555</v>
      </c>
      <c r="B60" s="394"/>
      <c r="C60" s="394"/>
      <c r="D60" s="394"/>
      <c r="E60" s="394"/>
      <c r="F60" s="394"/>
      <c r="G60" s="394"/>
      <c r="H60" s="394"/>
      <c r="I60" s="394"/>
      <c r="J60" s="394"/>
      <c r="K60" s="394"/>
    </row>
    <row r="61" spans="1:20">
      <c r="A61" s="389" t="s">
        <v>102</v>
      </c>
      <c r="B61" s="389"/>
      <c r="C61" s="389"/>
      <c r="D61" s="389"/>
      <c r="E61" s="389"/>
      <c r="F61" s="389"/>
      <c r="G61" s="389"/>
      <c r="H61" s="389"/>
      <c r="I61" s="389"/>
      <c r="J61" s="389"/>
      <c r="K61" s="389"/>
    </row>
    <row r="62" spans="1:20">
      <c r="A62" s="389" t="s">
        <v>103</v>
      </c>
      <c r="B62" s="389"/>
      <c r="C62" s="389"/>
      <c r="D62" s="389"/>
      <c r="E62" s="389"/>
      <c r="F62" s="389"/>
      <c r="G62" s="389"/>
      <c r="H62" s="389"/>
      <c r="I62" s="389"/>
      <c r="J62" s="389"/>
      <c r="K62" s="389"/>
    </row>
  </sheetData>
  <mergeCells count="31">
    <mergeCell ref="A59:K59"/>
    <mergeCell ref="A48:B48"/>
    <mergeCell ref="A51:B51"/>
    <mergeCell ref="A60:K60"/>
    <mergeCell ref="A61:K61"/>
    <mergeCell ref="A62:K62"/>
    <mergeCell ref="A54:K54"/>
    <mergeCell ref="A55:K55"/>
    <mergeCell ref="A56:K56"/>
    <mergeCell ref="A57:K57"/>
    <mergeCell ref="A58:K58"/>
    <mergeCell ref="A53:K53"/>
    <mergeCell ref="A9:B9"/>
    <mergeCell ref="A10:B10"/>
    <mergeCell ref="A12:B12"/>
    <mergeCell ref="A14:B14"/>
    <mergeCell ref="A20:B20"/>
    <mergeCell ref="A32:B32"/>
    <mergeCell ref="A34:B34"/>
    <mergeCell ref="A36:B36"/>
    <mergeCell ref="A46:B46"/>
    <mergeCell ref="A1:K1"/>
    <mergeCell ref="A2:K2"/>
    <mergeCell ref="A3:K3"/>
    <mergeCell ref="A4:K4"/>
    <mergeCell ref="A5:A8"/>
    <mergeCell ref="B5:B8"/>
    <mergeCell ref="C6:C7"/>
    <mergeCell ref="D6:D7"/>
    <mergeCell ref="E6:E7"/>
    <mergeCell ref="F6:H6"/>
  </mergeCells>
  <pageMargins left="0.70866141732283472" right="0.70866141732283472" top="0.74803149606299213" bottom="0.74803149606299213" header="0.31496062992125984" footer="0.31496062992125984"/>
  <pageSetup scale="47"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7"/>
  <sheetViews>
    <sheetView workbookViewId="0">
      <selection activeCell="C15" sqref="C15"/>
    </sheetView>
  </sheetViews>
  <sheetFormatPr baseColWidth="10" defaultRowHeight="12.75"/>
  <cols>
    <col min="1" max="1" width="7.7109375" style="202" customWidth="1"/>
    <col min="2" max="2" width="71.42578125" style="202" customWidth="1"/>
    <col min="3" max="4" width="11.7109375" style="202" bestFit="1" customWidth="1"/>
    <col min="5" max="5" width="13.7109375" style="202" bestFit="1" customWidth="1"/>
    <col min="6" max="6" width="9.5703125" style="202" bestFit="1" customWidth="1"/>
    <col min="7" max="8" width="10.85546875" style="202" bestFit="1" customWidth="1"/>
    <col min="9" max="9" width="2.7109375" style="202" customWidth="1"/>
    <col min="10" max="10" width="11" style="202" bestFit="1" customWidth="1"/>
    <col min="11" max="11" width="9.140625" style="202" bestFit="1" customWidth="1"/>
    <col min="12" max="16384" width="11.42578125" style="202"/>
  </cols>
  <sheetData>
    <row r="1" spans="1:16" ht="61.5" customHeight="1">
      <c r="A1" s="396" t="s">
        <v>556</v>
      </c>
      <c r="B1" s="396"/>
      <c r="C1" s="396"/>
      <c r="D1" s="396"/>
      <c r="E1" s="396"/>
      <c r="F1" s="396"/>
      <c r="G1" s="396"/>
      <c r="H1" s="396"/>
      <c r="I1" s="396"/>
      <c r="J1" s="396"/>
      <c r="K1" s="396"/>
    </row>
    <row r="2" spans="1:16">
      <c r="A2" s="397" t="s">
        <v>7</v>
      </c>
      <c r="B2" s="397" t="s">
        <v>292</v>
      </c>
      <c r="C2" s="399" t="s">
        <v>1</v>
      </c>
      <c r="D2" s="399"/>
      <c r="E2" s="399"/>
      <c r="F2" s="399"/>
      <c r="G2" s="399"/>
      <c r="H2" s="399"/>
      <c r="I2" s="399"/>
      <c r="J2" s="399"/>
      <c r="K2" s="399"/>
    </row>
    <row r="3" spans="1:16">
      <c r="A3" s="397"/>
      <c r="B3" s="397"/>
      <c r="C3" s="400" t="s">
        <v>557</v>
      </c>
      <c r="D3" s="400" t="s">
        <v>3</v>
      </c>
      <c r="E3" s="400" t="s">
        <v>4</v>
      </c>
      <c r="F3" s="401" t="s">
        <v>109</v>
      </c>
      <c r="G3" s="401"/>
      <c r="H3" s="401"/>
      <c r="I3" s="203"/>
      <c r="J3" s="402" t="s">
        <v>6</v>
      </c>
      <c r="K3" s="402"/>
    </row>
    <row r="4" spans="1:16" ht="18">
      <c r="A4" s="397"/>
      <c r="B4" s="397"/>
      <c r="C4" s="400"/>
      <c r="D4" s="400"/>
      <c r="E4" s="400"/>
      <c r="F4" s="204" t="s">
        <v>110</v>
      </c>
      <c r="G4" s="205" t="s">
        <v>10</v>
      </c>
      <c r="H4" s="205" t="s">
        <v>11</v>
      </c>
      <c r="I4" s="205"/>
      <c r="J4" s="206" t="s">
        <v>3</v>
      </c>
      <c r="K4" s="206" t="s">
        <v>13</v>
      </c>
    </row>
    <row r="5" spans="1:16" ht="13.5" thickBot="1">
      <c r="A5" s="398"/>
      <c r="B5" s="398"/>
      <c r="C5" s="207" t="s">
        <v>14</v>
      </c>
      <c r="D5" s="207" t="s">
        <v>15</v>
      </c>
      <c r="E5" s="207" t="s">
        <v>16</v>
      </c>
      <c r="F5" s="208" t="s">
        <v>17</v>
      </c>
      <c r="G5" s="208" t="s">
        <v>18</v>
      </c>
      <c r="H5" s="208" t="s">
        <v>19</v>
      </c>
      <c r="I5" s="208"/>
      <c r="J5" s="209" t="s">
        <v>558</v>
      </c>
      <c r="K5" s="209" t="s">
        <v>559</v>
      </c>
    </row>
    <row r="6" spans="1:16">
      <c r="A6" s="210" t="s">
        <v>22</v>
      </c>
      <c r="B6" s="211"/>
      <c r="C6" s="212">
        <f t="shared" ref="C6:H6" si="0">SUM(C7,C9,C11,C13,C15)</f>
        <v>17813238120</v>
      </c>
      <c r="D6" s="212">
        <f t="shared" si="0"/>
        <v>17376520454.02</v>
      </c>
      <c r="E6" s="212">
        <f t="shared" si="0"/>
        <v>4631563604.6199999</v>
      </c>
      <c r="F6" s="212">
        <f t="shared" si="0"/>
        <v>308019262.20999998</v>
      </c>
      <c r="G6" s="212">
        <f t="shared" si="0"/>
        <v>1478281964.0999999</v>
      </c>
      <c r="H6" s="212">
        <f t="shared" si="0"/>
        <v>1768489437.05</v>
      </c>
      <c r="I6" s="212"/>
      <c r="J6" s="213">
        <f t="shared" ref="J6:J23" si="1">IFERROR(+H6/D6*100,"n.a.")</f>
        <v>10.177465861071546</v>
      </c>
      <c r="K6" s="214">
        <f>IFERROR(+H6/E6*100,"n.a.")</f>
        <v>38.183421151464394</v>
      </c>
      <c r="L6" s="215"/>
      <c r="M6" s="215"/>
      <c r="N6" s="215"/>
      <c r="O6" s="215"/>
      <c r="P6" s="215"/>
    </row>
    <row r="7" spans="1:16">
      <c r="A7" s="210" t="s">
        <v>410</v>
      </c>
      <c r="B7" s="211"/>
      <c r="C7" s="216">
        <f t="shared" ref="C7:H7" si="2">C8</f>
        <v>2121728</v>
      </c>
      <c r="D7" s="216">
        <f t="shared" si="2"/>
        <v>11996580</v>
      </c>
      <c r="E7" s="216">
        <f t="shared" si="2"/>
        <v>21639</v>
      </c>
      <c r="F7" s="216">
        <f t="shared" si="2"/>
        <v>0</v>
      </c>
      <c r="G7" s="216">
        <f t="shared" si="2"/>
        <v>21639</v>
      </c>
      <c r="H7" s="216">
        <f t="shared" si="2"/>
        <v>21639</v>
      </c>
      <c r="I7" s="216"/>
      <c r="J7" s="217">
        <f>IFERROR(+H7/D7*100,"n.a.")</f>
        <v>0.18037640727607368</v>
      </c>
      <c r="K7" s="218">
        <f t="shared" ref="K7:K23" si="3">IFERROR(+H7/E7*100,"n.a.")</f>
        <v>100</v>
      </c>
    </row>
    <row r="8" spans="1:16" hidden="1">
      <c r="A8" s="219"/>
      <c r="B8" s="220" t="s">
        <v>560</v>
      </c>
      <c r="C8" s="221">
        <v>2121728</v>
      </c>
      <c r="D8" s="221">
        <v>11996580</v>
      </c>
      <c r="E8" s="221">
        <v>21639</v>
      </c>
      <c r="F8" s="221">
        <v>0</v>
      </c>
      <c r="G8" s="221">
        <v>21639</v>
      </c>
      <c r="H8" s="221">
        <v>21639</v>
      </c>
      <c r="I8" s="221"/>
      <c r="J8" s="222">
        <f t="shared" si="1"/>
        <v>0.18037640727607368</v>
      </c>
      <c r="K8" s="223">
        <f t="shared" si="3"/>
        <v>100</v>
      </c>
    </row>
    <row r="9" spans="1:16">
      <c r="A9" s="210" t="s">
        <v>307</v>
      </c>
      <c r="B9" s="211"/>
      <c r="C9" s="216">
        <f t="shared" ref="C9:H9" si="4">C10</f>
        <v>417187808</v>
      </c>
      <c r="D9" s="216">
        <f t="shared" si="4"/>
        <v>416487808</v>
      </c>
      <c r="E9" s="216">
        <f t="shared" si="4"/>
        <v>1727364.58</v>
      </c>
      <c r="F9" s="216">
        <f t="shared" si="4"/>
        <v>0</v>
      </c>
      <c r="G9" s="216">
        <f t="shared" si="4"/>
        <v>0</v>
      </c>
      <c r="H9" s="216">
        <f t="shared" si="4"/>
        <v>1727364.58</v>
      </c>
      <c r="I9" s="216"/>
      <c r="J9" s="224">
        <f t="shared" si="1"/>
        <v>0.41474553319937757</v>
      </c>
      <c r="K9" s="217">
        <f t="shared" si="3"/>
        <v>100</v>
      </c>
    </row>
    <row r="10" spans="1:16" hidden="1">
      <c r="A10" s="219"/>
      <c r="B10" s="220" t="s">
        <v>561</v>
      </c>
      <c r="C10" s="221">
        <v>417187808</v>
      </c>
      <c r="D10" s="221">
        <v>416487808</v>
      </c>
      <c r="E10" s="221">
        <v>1727364.58</v>
      </c>
      <c r="F10" s="221">
        <v>0</v>
      </c>
      <c r="G10" s="221">
        <v>0</v>
      </c>
      <c r="H10" s="221">
        <v>1727364.58</v>
      </c>
      <c r="I10" s="221"/>
      <c r="J10" s="222">
        <f t="shared" si="1"/>
        <v>0.41474553319937757</v>
      </c>
      <c r="K10" s="223">
        <f t="shared" si="3"/>
        <v>100</v>
      </c>
    </row>
    <row r="11" spans="1:16">
      <c r="A11" s="210" t="s">
        <v>56</v>
      </c>
      <c r="B11" s="211"/>
      <c r="C11" s="216">
        <f t="shared" ref="C11:H11" si="5">C12</f>
        <v>33000000</v>
      </c>
      <c r="D11" s="216">
        <f t="shared" si="5"/>
        <v>26269997.02</v>
      </c>
      <c r="E11" s="216">
        <f t="shared" si="5"/>
        <v>0</v>
      </c>
      <c r="F11" s="216">
        <f t="shared" si="5"/>
        <v>0</v>
      </c>
      <c r="G11" s="216">
        <f t="shared" si="5"/>
        <v>0</v>
      </c>
      <c r="H11" s="216">
        <f t="shared" si="5"/>
        <v>0</v>
      </c>
      <c r="I11" s="216"/>
      <c r="J11" s="218">
        <f t="shared" si="1"/>
        <v>0</v>
      </c>
      <c r="K11" s="218" t="str">
        <f t="shared" si="3"/>
        <v>n.a.</v>
      </c>
    </row>
    <row r="12" spans="1:16" hidden="1">
      <c r="A12" s="219"/>
      <c r="B12" s="220" t="s">
        <v>562</v>
      </c>
      <c r="C12" s="221">
        <v>33000000</v>
      </c>
      <c r="D12" s="221">
        <v>26269997.02</v>
      </c>
      <c r="E12" s="221">
        <v>0</v>
      </c>
      <c r="F12" s="221">
        <v>0</v>
      </c>
      <c r="G12" s="221">
        <v>0</v>
      </c>
      <c r="H12" s="221">
        <v>0</v>
      </c>
      <c r="I12" s="221"/>
      <c r="J12" s="222">
        <f t="shared" si="1"/>
        <v>0</v>
      </c>
      <c r="K12" s="223" t="str">
        <f t="shared" si="3"/>
        <v>n.a.</v>
      </c>
    </row>
    <row r="13" spans="1:16">
      <c r="A13" s="210" t="s">
        <v>66</v>
      </c>
      <c r="B13" s="211"/>
      <c r="C13" s="216">
        <f t="shared" ref="C13:H13" si="6">C14</f>
        <v>3100000</v>
      </c>
      <c r="D13" s="216">
        <f t="shared" si="6"/>
        <v>2583334</v>
      </c>
      <c r="E13" s="216">
        <f t="shared" si="6"/>
        <v>0</v>
      </c>
      <c r="F13" s="216">
        <f t="shared" si="6"/>
        <v>0</v>
      </c>
      <c r="G13" s="216">
        <f t="shared" si="6"/>
        <v>0</v>
      </c>
      <c r="H13" s="216">
        <f t="shared" si="6"/>
        <v>0</v>
      </c>
      <c r="I13" s="216"/>
      <c r="J13" s="218">
        <f t="shared" si="1"/>
        <v>0</v>
      </c>
      <c r="K13" s="218" t="str">
        <f t="shared" si="3"/>
        <v>n.a.</v>
      </c>
    </row>
    <row r="14" spans="1:16">
      <c r="A14" s="219"/>
      <c r="B14" s="220" t="s">
        <v>563</v>
      </c>
      <c r="C14" s="221">
        <v>3100000</v>
      </c>
      <c r="D14" s="221">
        <v>2583334</v>
      </c>
      <c r="E14" s="221">
        <v>0</v>
      </c>
      <c r="F14" s="221">
        <v>0</v>
      </c>
      <c r="G14" s="221">
        <v>0</v>
      </c>
      <c r="H14" s="221">
        <v>0</v>
      </c>
      <c r="I14" s="221"/>
      <c r="J14" s="222">
        <f t="shared" si="1"/>
        <v>0</v>
      </c>
      <c r="K14" s="223" t="str">
        <f t="shared" si="3"/>
        <v>n.a.</v>
      </c>
    </row>
    <row r="15" spans="1:16">
      <c r="A15" s="210" t="s">
        <v>365</v>
      </c>
      <c r="B15" s="211"/>
      <c r="C15" s="216">
        <f t="shared" ref="C15:H15" si="7">SUM(C16:C23)</f>
        <v>17357828584</v>
      </c>
      <c r="D15" s="216">
        <f t="shared" si="7"/>
        <v>16919182735</v>
      </c>
      <c r="E15" s="216">
        <f t="shared" si="7"/>
        <v>4629814601.04</v>
      </c>
      <c r="F15" s="216">
        <f t="shared" si="7"/>
        <v>308019262.20999998</v>
      </c>
      <c r="G15" s="216">
        <f t="shared" si="7"/>
        <v>1478260325.0999999</v>
      </c>
      <c r="H15" s="216">
        <f t="shared" si="7"/>
        <v>1766740433.47</v>
      </c>
      <c r="I15" s="216"/>
      <c r="J15" s="224">
        <f t="shared" si="1"/>
        <v>10.442232707938183</v>
      </c>
      <c r="K15" s="224">
        <f t="shared" si="3"/>
        <v>38.160068722258025</v>
      </c>
    </row>
    <row r="16" spans="1:16">
      <c r="A16" s="219"/>
      <c r="B16" s="220" t="s">
        <v>564</v>
      </c>
      <c r="C16" s="221">
        <v>1030300000</v>
      </c>
      <c r="D16" s="221">
        <v>1030300000</v>
      </c>
      <c r="E16" s="221">
        <v>1000000000</v>
      </c>
      <c r="F16" s="221">
        <v>0</v>
      </c>
      <c r="G16" s="221">
        <v>1000000000</v>
      </c>
      <c r="H16" s="221">
        <v>1000000000</v>
      </c>
      <c r="I16" s="221"/>
      <c r="J16" s="222">
        <f t="shared" si="1"/>
        <v>97.059108997379411</v>
      </c>
      <c r="K16" s="222">
        <f t="shared" si="3"/>
        <v>100</v>
      </c>
    </row>
    <row r="17" spans="1:11">
      <c r="A17" s="219"/>
      <c r="B17" s="220" t="s">
        <v>565</v>
      </c>
      <c r="C17" s="221">
        <v>14871331033</v>
      </c>
      <c r="D17" s="221">
        <v>14871331033</v>
      </c>
      <c r="E17" s="221">
        <v>3296328792.2200003</v>
      </c>
      <c r="F17" s="221">
        <v>91440526</v>
      </c>
      <c r="G17" s="221">
        <v>241560008</v>
      </c>
      <c r="H17" s="221">
        <v>499789983</v>
      </c>
      <c r="I17" s="225"/>
      <c r="J17" s="222">
        <f t="shared" si="1"/>
        <v>3.3607616015738513</v>
      </c>
      <c r="K17" s="222">
        <f t="shared" si="3"/>
        <v>15.16201855165677</v>
      </c>
    </row>
    <row r="18" spans="1:11">
      <c r="A18" s="219"/>
      <c r="B18" s="220" t="s">
        <v>566</v>
      </c>
      <c r="C18" s="221">
        <v>20749999.990000006</v>
      </c>
      <c r="D18" s="221">
        <v>20750000</v>
      </c>
      <c r="E18" s="221">
        <v>0</v>
      </c>
      <c r="F18" s="221">
        <v>0</v>
      </c>
      <c r="G18" s="221">
        <v>0</v>
      </c>
      <c r="H18" s="221">
        <v>0</v>
      </c>
      <c r="I18" s="225"/>
      <c r="J18" s="222">
        <f t="shared" si="1"/>
        <v>0</v>
      </c>
      <c r="K18" s="222" t="str">
        <f t="shared" si="3"/>
        <v>n.a.</v>
      </c>
    </row>
    <row r="19" spans="1:11">
      <c r="A19" s="219"/>
      <c r="B19" s="220" t="s">
        <v>567</v>
      </c>
      <c r="C19" s="221">
        <v>1218107314.0099998</v>
      </c>
      <c r="D19" s="221">
        <v>783768951</v>
      </c>
      <c r="E19" s="221">
        <v>312919144</v>
      </c>
      <c r="F19" s="221">
        <v>212671661</v>
      </c>
      <c r="G19" s="221">
        <v>227224699</v>
      </c>
      <c r="H19" s="221">
        <v>247946916</v>
      </c>
      <c r="I19" s="221"/>
      <c r="J19" s="222">
        <f>IFERROR(+H19/D19*100,"n.a.")</f>
        <v>31.635205207306051</v>
      </c>
      <c r="K19" s="222">
        <f t="shared" si="3"/>
        <v>79.236735992093855</v>
      </c>
    </row>
    <row r="20" spans="1:11">
      <c r="A20" s="219"/>
      <c r="B20" s="220" t="s">
        <v>568</v>
      </c>
      <c r="C20" s="221">
        <v>104266812</v>
      </c>
      <c r="D20" s="221">
        <v>104266812</v>
      </c>
      <c r="E20" s="221">
        <v>25100</v>
      </c>
      <c r="F20" s="221">
        <v>0</v>
      </c>
      <c r="G20" s="221">
        <v>0</v>
      </c>
      <c r="H20" s="221">
        <v>0</v>
      </c>
      <c r="I20" s="221"/>
      <c r="J20" s="222">
        <f t="shared" si="1"/>
        <v>0</v>
      </c>
      <c r="K20" s="222">
        <f t="shared" si="3"/>
        <v>0</v>
      </c>
    </row>
    <row r="21" spans="1:11">
      <c r="A21" s="219"/>
      <c r="B21" s="220" t="s">
        <v>569</v>
      </c>
      <c r="C21" s="221">
        <v>11408198.000000002</v>
      </c>
      <c r="D21" s="221">
        <v>7195712</v>
      </c>
      <c r="E21" s="221">
        <v>3771459</v>
      </c>
      <c r="F21" s="221">
        <v>993713</v>
      </c>
      <c r="G21" s="221">
        <v>1158802</v>
      </c>
      <c r="H21" s="221">
        <v>3910487</v>
      </c>
      <c r="I21" s="221"/>
      <c r="J21" s="222">
        <f t="shared" si="1"/>
        <v>54.344684723346347</v>
      </c>
      <c r="K21" s="222">
        <f t="shared" si="3"/>
        <v>103.68631874295862</v>
      </c>
    </row>
    <row r="22" spans="1:11">
      <c r="A22" s="219"/>
      <c r="B22" s="220" t="s">
        <v>367</v>
      </c>
      <c r="C22" s="221">
        <v>350000</v>
      </c>
      <c r="D22" s="221">
        <v>350000</v>
      </c>
      <c r="E22" s="221">
        <v>113000</v>
      </c>
      <c r="F22" s="221">
        <v>2954</v>
      </c>
      <c r="G22" s="221">
        <v>7852</v>
      </c>
      <c r="H22" s="221">
        <v>17037</v>
      </c>
      <c r="I22" s="221"/>
      <c r="J22" s="222">
        <f t="shared" si="1"/>
        <v>4.8677142857142854</v>
      </c>
      <c r="K22" s="222">
        <f t="shared" si="3"/>
        <v>15.076991150442479</v>
      </c>
    </row>
    <row r="23" spans="1:11" ht="13.5" thickBot="1">
      <c r="A23" s="226"/>
      <c r="B23" s="227" t="s">
        <v>570</v>
      </c>
      <c r="C23" s="228">
        <v>101315227</v>
      </c>
      <c r="D23" s="228">
        <v>101220227.00000001</v>
      </c>
      <c r="E23" s="228">
        <v>16657105.819999997</v>
      </c>
      <c r="F23" s="228">
        <v>2910408.21</v>
      </c>
      <c r="G23" s="228">
        <v>8308964.1000000006</v>
      </c>
      <c r="H23" s="228">
        <v>15076010.469999999</v>
      </c>
      <c r="I23" s="228"/>
      <c r="J23" s="229">
        <f t="shared" si="1"/>
        <v>14.894266607404463</v>
      </c>
      <c r="K23" s="229">
        <f t="shared" si="3"/>
        <v>90.50798279673775</v>
      </c>
    </row>
    <row r="24" spans="1:11">
      <c r="A24" s="395" t="s">
        <v>290</v>
      </c>
      <c r="B24" s="395"/>
      <c r="C24" s="395"/>
      <c r="D24" s="395"/>
      <c r="E24" s="395"/>
      <c r="F24" s="395"/>
      <c r="G24" s="395"/>
      <c r="H24" s="395"/>
      <c r="I24" s="395"/>
      <c r="J24" s="395"/>
      <c r="K24" s="395"/>
    </row>
    <row r="25" spans="1:11">
      <c r="A25" s="230" t="s">
        <v>571</v>
      </c>
      <c r="B25" s="231"/>
      <c r="C25" s="232"/>
      <c r="D25" s="233"/>
      <c r="E25" s="233"/>
      <c r="F25" s="233"/>
      <c r="G25" s="233"/>
      <c r="H25" s="233"/>
      <c r="I25" s="233"/>
      <c r="J25" s="234"/>
      <c r="K25" s="234"/>
    </row>
    <row r="26" spans="1:11">
      <c r="A26" s="395" t="s">
        <v>102</v>
      </c>
      <c r="B26" s="395"/>
      <c r="C26" s="395"/>
      <c r="D26" s="395"/>
      <c r="E26" s="395"/>
      <c r="F26" s="395"/>
      <c r="G26" s="395"/>
      <c r="H26" s="395"/>
      <c r="I26" s="395"/>
      <c r="J26" s="395"/>
      <c r="K26" s="395"/>
    </row>
    <row r="27" spans="1:11">
      <c r="A27" s="395" t="s">
        <v>103</v>
      </c>
      <c r="B27" s="395"/>
      <c r="C27" s="395"/>
      <c r="D27" s="395"/>
      <c r="E27" s="395"/>
      <c r="F27" s="395"/>
      <c r="G27" s="395"/>
      <c r="H27" s="395"/>
      <c r="I27" s="395"/>
      <c r="J27" s="395"/>
      <c r="K27" s="395"/>
    </row>
  </sheetData>
  <mergeCells count="12">
    <mergeCell ref="F3:H3"/>
    <mergeCell ref="J3:K3"/>
    <mergeCell ref="A24:K24"/>
    <mergeCell ref="A26:K26"/>
    <mergeCell ref="A27:K27"/>
    <mergeCell ref="A1:K1"/>
    <mergeCell ref="A2:A5"/>
    <mergeCell ref="B2:B5"/>
    <mergeCell ref="C2:K2"/>
    <mergeCell ref="C3:C4"/>
    <mergeCell ref="D3:D4"/>
    <mergeCell ref="E3:E4"/>
  </mergeCells>
  <pageMargins left="0.70866141732283472" right="0.70866141732283472" top="0.74803149606299213" bottom="0.74803149606299213" header="0.31496062992125984" footer="0.31496062992125984"/>
  <pageSetup scale="63"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97"/>
  <sheetViews>
    <sheetView topLeftCell="C1" workbookViewId="0">
      <selection activeCell="L1" sqref="L1:Q65536"/>
    </sheetView>
  </sheetViews>
  <sheetFormatPr baseColWidth="10" defaultRowHeight="12.75"/>
  <cols>
    <col min="1" max="1" width="6" style="275" bestFit="1" customWidth="1"/>
    <col min="2" max="2" width="46.5703125" style="276" customWidth="1"/>
    <col min="3" max="4" width="12.42578125" style="235" bestFit="1" customWidth="1"/>
    <col min="5" max="5" width="13.7109375" style="235" bestFit="1" customWidth="1"/>
    <col min="6" max="6" width="9.7109375" style="235" bestFit="1" customWidth="1"/>
    <col min="7" max="8" width="11.5703125" style="235" bestFit="1" customWidth="1"/>
    <col min="9" max="9" width="2.7109375" style="235" customWidth="1"/>
    <col min="10" max="10" width="11" style="235" bestFit="1" customWidth="1"/>
    <col min="11" max="11" width="9.42578125" style="235" bestFit="1" customWidth="1"/>
    <col min="12" max="12" width="11.42578125" style="235" customWidth="1"/>
    <col min="13" max="16384" width="11.42578125" style="235"/>
  </cols>
  <sheetData>
    <row r="1" spans="1:14" ht="51.75" customHeight="1">
      <c r="A1" s="404" t="s">
        <v>572</v>
      </c>
      <c r="B1" s="404"/>
      <c r="C1" s="404"/>
      <c r="D1" s="404"/>
      <c r="E1" s="404"/>
      <c r="F1" s="404"/>
      <c r="G1" s="404"/>
      <c r="H1" s="404"/>
      <c r="I1" s="404"/>
      <c r="J1" s="404"/>
      <c r="K1" s="404"/>
    </row>
    <row r="2" spans="1:14" ht="16.5" customHeight="1">
      <c r="A2" s="405" t="s">
        <v>7</v>
      </c>
      <c r="B2" s="407" t="s">
        <v>573</v>
      </c>
      <c r="C2" s="409" t="s">
        <v>1</v>
      </c>
      <c r="D2" s="409"/>
      <c r="E2" s="409"/>
      <c r="F2" s="409"/>
      <c r="G2" s="409"/>
      <c r="H2" s="409"/>
      <c r="I2" s="409"/>
      <c r="J2" s="409"/>
      <c r="K2" s="409"/>
    </row>
    <row r="3" spans="1:14" ht="16.5" customHeight="1">
      <c r="A3" s="405"/>
      <c r="B3" s="407"/>
      <c r="C3" s="410" t="s">
        <v>107</v>
      </c>
      <c r="D3" s="410" t="s">
        <v>108</v>
      </c>
      <c r="E3" s="410" t="s">
        <v>4</v>
      </c>
      <c r="F3" s="411" t="s">
        <v>109</v>
      </c>
      <c r="G3" s="411"/>
      <c r="H3" s="411"/>
      <c r="I3" s="236"/>
      <c r="J3" s="412" t="s">
        <v>6</v>
      </c>
      <c r="K3" s="412"/>
    </row>
    <row r="4" spans="1:14" ht="18">
      <c r="A4" s="405"/>
      <c r="B4" s="407"/>
      <c r="C4" s="410"/>
      <c r="D4" s="410"/>
      <c r="E4" s="410"/>
      <c r="F4" s="237" t="s">
        <v>110</v>
      </c>
      <c r="G4" s="237" t="s">
        <v>293</v>
      </c>
      <c r="H4" s="237" t="s">
        <v>574</v>
      </c>
      <c r="I4" s="237"/>
      <c r="J4" s="237" t="s">
        <v>12</v>
      </c>
      <c r="K4" s="237" t="s">
        <v>111</v>
      </c>
    </row>
    <row r="5" spans="1:14" ht="13.5" thickBot="1">
      <c r="A5" s="406"/>
      <c r="B5" s="408"/>
      <c r="C5" s="238" t="s">
        <v>14</v>
      </c>
      <c r="D5" s="238" t="s">
        <v>15</v>
      </c>
      <c r="E5" s="238" t="s">
        <v>16</v>
      </c>
      <c r="F5" s="238" t="s">
        <v>17</v>
      </c>
      <c r="G5" s="238" t="s">
        <v>18</v>
      </c>
      <c r="H5" s="238" t="s">
        <v>19</v>
      </c>
      <c r="I5" s="238"/>
      <c r="J5" s="239" t="s">
        <v>575</v>
      </c>
      <c r="K5" s="239" t="s">
        <v>576</v>
      </c>
    </row>
    <row r="6" spans="1:14">
      <c r="A6" s="240"/>
      <c r="B6" s="241" t="s">
        <v>22</v>
      </c>
      <c r="C6" s="242">
        <f t="shared" ref="C6:H6" si="0">C7+C9+C11+C16+C18+C21+C24+C26+C29+C64+C78+C88+C91</f>
        <v>37702769008.629997</v>
      </c>
      <c r="D6" s="242">
        <f t="shared" si="0"/>
        <v>37708665566.650009</v>
      </c>
      <c r="E6" s="242">
        <f t="shared" si="0"/>
        <v>3678823599.8699999</v>
      </c>
      <c r="F6" s="242">
        <f t="shared" si="0"/>
        <v>384321218.60999995</v>
      </c>
      <c r="G6" s="242">
        <f t="shared" si="0"/>
        <v>2492569999.7600002</v>
      </c>
      <c r="H6" s="242">
        <f t="shared" si="0"/>
        <v>3664770423.0499992</v>
      </c>
      <c r="I6" s="243"/>
      <c r="J6" s="244">
        <f>+((H6/D6)*100)</f>
        <v>9.7186425665806784</v>
      </c>
      <c r="K6" s="244">
        <f>+((H6/E6)*100)</f>
        <v>99.617998079046316</v>
      </c>
      <c r="L6" s="245"/>
      <c r="M6" s="245"/>
      <c r="N6" s="246"/>
    </row>
    <row r="7" spans="1:14">
      <c r="A7" s="247">
        <v>4</v>
      </c>
      <c r="B7" s="248" t="s">
        <v>577</v>
      </c>
      <c r="C7" s="249">
        <f t="shared" ref="C7:H7" si="1">C8</f>
        <v>241797812</v>
      </c>
      <c r="D7" s="249">
        <f t="shared" si="1"/>
        <v>241178286.42000002</v>
      </c>
      <c r="E7" s="249">
        <f t="shared" si="1"/>
        <v>31503906.960000001</v>
      </c>
      <c r="F7" s="249">
        <f t="shared" si="1"/>
        <v>9188833.0200000014</v>
      </c>
      <c r="G7" s="249">
        <f t="shared" si="1"/>
        <v>19586664.039999999</v>
      </c>
      <c r="H7" s="249">
        <f t="shared" si="1"/>
        <v>31503906.960000001</v>
      </c>
      <c r="I7" s="250"/>
      <c r="J7" s="251">
        <f t="shared" ref="J7:J70" si="2">+((H7/D7)*100)</f>
        <v>13.062497220474281</v>
      </c>
      <c r="K7" s="251">
        <f>+((H7/E7)*100)</f>
        <v>100</v>
      </c>
      <c r="L7" s="245"/>
      <c r="M7" s="245"/>
      <c r="N7" s="246"/>
    </row>
    <row r="8" spans="1:14">
      <c r="A8" s="252"/>
      <c r="B8" s="253" t="s">
        <v>578</v>
      </c>
      <c r="C8" s="254">
        <v>241797812</v>
      </c>
      <c r="D8" s="254">
        <v>241178286.42000002</v>
      </c>
      <c r="E8" s="254">
        <v>31503906.960000001</v>
      </c>
      <c r="F8" s="254">
        <v>9188833.0200000014</v>
      </c>
      <c r="G8" s="254">
        <v>19586664.039999999</v>
      </c>
      <c r="H8" s="254">
        <v>31503906.960000001</v>
      </c>
      <c r="I8" s="255"/>
      <c r="J8" s="256">
        <f t="shared" si="2"/>
        <v>13.062497220474281</v>
      </c>
      <c r="K8" s="256">
        <f t="shared" ref="K8:K70" si="3">+((H8/E8)*100)</f>
        <v>100</v>
      </c>
      <c r="L8" s="245"/>
      <c r="M8" s="245"/>
      <c r="N8" s="246"/>
    </row>
    <row r="9" spans="1:14">
      <c r="A9" s="247">
        <v>6</v>
      </c>
      <c r="B9" s="248" t="s">
        <v>116</v>
      </c>
      <c r="C9" s="249">
        <f t="shared" ref="C9:H9" si="4">C10</f>
        <v>48096745.950000003</v>
      </c>
      <c r="D9" s="249">
        <f t="shared" si="4"/>
        <v>38273840.909999996</v>
      </c>
      <c r="E9" s="249">
        <f t="shared" si="4"/>
        <v>0</v>
      </c>
      <c r="F9" s="249">
        <f t="shared" si="4"/>
        <v>0</v>
      </c>
      <c r="G9" s="249">
        <f t="shared" si="4"/>
        <v>0</v>
      </c>
      <c r="H9" s="249">
        <f t="shared" si="4"/>
        <v>0</v>
      </c>
      <c r="I9" s="250"/>
      <c r="J9" s="251">
        <f t="shared" si="2"/>
        <v>0</v>
      </c>
      <c r="K9" s="251" t="s">
        <v>579</v>
      </c>
      <c r="L9" s="245"/>
      <c r="M9" s="245"/>
      <c r="N9" s="246"/>
    </row>
    <row r="10" spans="1:14" ht="18">
      <c r="A10" s="252"/>
      <c r="B10" s="253" t="s">
        <v>32</v>
      </c>
      <c r="C10" s="254">
        <v>48096745.950000003</v>
      </c>
      <c r="D10" s="254">
        <v>38273840.909999996</v>
      </c>
      <c r="E10" s="254">
        <v>0</v>
      </c>
      <c r="F10" s="254">
        <v>0</v>
      </c>
      <c r="G10" s="254">
        <v>0</v>
      </c>
      <c r="H10" s="254">
        <v>0</v>
      </c>
      <c r="I10" s="255"/>
      <c r="J10" s="256">
        <f t="shared" si="2"/>
        <v>0</v>
      </c>
      <c r="K10" s="257" t="s">
        <v>580</v>
      </c>
      <c r="L10" s="245"/>
      <c r="M10" s="245"/>
      <c r="N10" s="246"/>
    </row>
    <row r="11" spans="1:14" ht="18">
      <c r="A11" s="258">
        <v>8</v>
      </c>
      <c r="B11" s="259" t="s">
        <v>124</v>
      </c>
      <c r="C11" s="249">
        <f t="shared" ref="C11:H11" si="5">SUM(C12:C15)</f>
        <v>11715010526</v>
      </c>
      <c r="D11" s="249">
        <f t="shared" si="5"/>
        <v>11669711552.43</v>
      </c>
      <c r="E11" s="249">
        <f t="shared" si="5"/>
        <v>575193481</v>
      </c>
      <c r="F11" s="249">
        <f t="shared" si="5"/>
        <v>92617576.579999998</v>
      </c>
      <c r="G11" s="249">
        <f t="shared" si="5"/>
        <v>125691684.83</v>
      </c>
      <c r="H11" s="249">
        <f t="shared" si="5"/>
        <v>574872740.23000002</v>
      </c>
      <c r="I11" s="250"/>
      <c r="J11" s="251">
        <f>+((H11/D11)*100)</f>
        <v>4.926194941898915</v>
      </c>
      <c r="K11" s="251">
        <f t="shared" si="3"/>
        <v>99.944237759885198</v>
      </c>
      <c r="L11" s="245"/>
      <c r="M11" s="245"/>
      <c r="N11" s="246"/>
    </row>
    <row r="12" spans="1:14">
      <c r="A12" s="260"/>
      <c r="B12" s="253" t="s">
        <v>38</v>
      </c>
      <c r="C12" s="261">
        <v>851977598</v>
      </c>
      <c r="D12" s="261">
        <v>915143257.68000007</v>
      </c>
      <c r="E12" s="261">
        <v>82681187.560000002</v>
      </c>
      <c r="F12" s="261">
        <v>43655234.229999997</v>
      </c>
      <c r="G12" s="261">
        <v>46946074.920000002</v>
      </c>
      <c r="H12" s="261">
        <v>82681187.560000002</v>
      </c>
      <c r="I12" s="262"/>
      <c r="J12" s="256">
        <f t="shared" si="2"/>
        <v>9.0347808243276475</v>
      </c>
      <c r="K12" s="256">
        <f t="shared" si="3"/>
        <v>100</v>
      </c>
      <c r="L12" s="245"/>
      <c r="M12" s="245"/>
      <c r="N12" s="246"/>
    </row>
    <row r="13" spans="1:14">
      <c r="A13" s="252"/>
      <c r="B13" s="253" t="s">
        <v>143</v>
      </c>
      <c r="C13" s="261">
        <v>591188004</v>
      </c>
      <c r="D13" s="261">
        <v>586284720.88</v>
      </c>
      <c r="E13" s="261">
        <v>16472848.050000001</v>
      </c>
      <c r="F13" s="261">
        <v>3246456.0999999996</v>
      </c>
      <c r="G13" s="261">
        <v>7896864.9100000001</v>
      </c>
      <c r="H13" s="261">
        <v>16472848.029999999</v>
      </c>
      <c r="I13" s="262"/>
      <c r="J13" s="256">
        <f t="shared" si="2"/>
        <v>2.809701062186071</v>
      </c>
      <c r="K13" s="256">
        <f t="shared" si="3"/>
        <v>99.999999878588071</v>
      </c>
      <c r="L13" s="245"/>
      <c r="M13" s="245"/>
      <c r="N13" s="246"/>
    </row>
    <row r="14" spans="1:14">
      <c r="A14" s="252"/>
      <c r="B14" s="253" t="s">
        <v>146</v>
      </c>
      <c r="C14" s="261">
        <v>4560771176</v>
      </c>
      <c r="D14" s="261">
        <v>4547884771.1599998</v>
      </c>
      <c r="E14" s="261">
        <v>50752254.640000001</v>
      </c>
      <c r="F14" s="261">
        <v>22608386.25</v>
      </c>
      <c r="G14" s="261">
        <v>47741245</v>
      </c>
      <c r="H14" s="261">
        <v>50752254.640000001</v>
      </c>
      <c r="I14" s="262"/>
      <c r="J14" s="256">
        <f t="shared" si="2"/>
        <v>1.1159529582156706</v>
      </c>
      <c r="K14" s="256">
        <f t="shared" si="3"/>
        <v>100</v>
      </c>
      <c r="L14" s="245"/>
      <c r="M14" s="245"/>
      <c r="N14" s="246"/>
    </row>
    <row r="15" spans="1:14">
      <c r="A15" s="252"/>
      <c r="B15" s="253" t="s">
        <v>37</v>
      </c>
      <c r="C15" s="261">
        <v>5711073748</v>
      </c>
      <c r="D15" s="261">
        <v>5620398802.71</v>
      </c>
      <c r="E15" s="261">
        <v>425287190.75</v>
      </c>
      <c r="F15" s="261">
        <v>23107500</v>
      </c>
      <c r="G15" s="261">
        <v>23107500</v>
      </c>
      <c r="H15" s="261">
        <v>424966450</v>
      </c>
      <c r="I15" s="262"/>
      <c r="J15" s="256">
        <f t="shared" si="2"/>
        <v>7.5611440560960377</v>
      </c>
      <c r="K15" s="256">
        <f t="shared" si="3"/>
        <v>99.924582551044068</v>
      </c>
      <c r="L15" s="245"/>
      <c r="M15" s="245"/>
      <c r="N15" s="246"/>
    </row>
    <row r="16" spans="1:14">
      <c r="A16" s="258">
        <v>9</v>
      </c>
      <c r="B16" s="263" t="s">
        <v>252</v>
      </c>
      <c r="C16" s="249">
        <f t="shared" ref="C16:H16" si="6">C17</f>
        <v>1075349982.9999998</v>
      </c>
      <c r="D16" s="249">
        <f t="shared" si="6"/>
        <v>1102048344.3700001</v>
      </c>
      <c r="E16" s="249">
        <f t="shared" si="6"/>
        <v>300433335.57999998</v>
      </c>
      <c r="F16" s="249">
        <f t="shared" si="6"/>
        <v>27810085.919999998</v>
      </c>
      <c r="G16" s="249">
        <f t="shared" si="6"/>
        <v>175839383.10999998</v>
      </c>
      <c r="H16" s="249">
        <f t="shared" si="6"/>
        <v>300432197.87</v>
      </c>
      <c r="I16" s="250"/>
      <c r="J16" s="251">
        <f t="shared" si="2"/>
        <v>27.261253955401195</v>
      </c>
      <c r="K16" s="251">
        <f t="shared" si="3"/>
        <v>99.999621310332358</v>
      </c>
      <c r="L16" s="245"/>
      <c r="M16" s="245"/>
      <c r="N16" s="246"/>
    </row>
    <row r="17" spans="1:14">
      <c r="A17" s="260"/>
      <c r="B17" s="253" t="s">
        <v>581</v>
      </c>
      <c r="C17" s="261">
        <v>1075349982.9999998</v>
      </c>
      <c r="D17" s="261">
        <v>1102048344.3700001</v>
      </c>
      <c r="E17" s="261">
        <v>300433335.57999998</v>
      </c>
      <c r="F17" s="261">
        <v>27810085.919999998</v>
      </c>
      <c r="G17" s="261">
        <v>175839383.10999998</v>
      </c>
      <c r="H17" s="261">
        <v>300432197.87</v>
      </c>
      <c r="I17" s="262"/>
      <c r="J17" s="256">
        <f t="shared" si="2"/>
        <v>27.261253955401195</v>
      </c>
      <c r="K17" s="256">
        <f t="shared" si="3"/>
        <v>99.999621310332358</v>
      </c>
      <c r="L17" s="245"/>
      <c r="M17" s="245"/>
      <c r="N17" s="246"/>
    </row>
    <row r="18" spans="1:14">
      <c r="A18" s="258">
        <v>10</v>
      </c>
      <c r="B18" s="263" t="s">
        <v>185</v>
      </c>
      <c r="C18" s="249">
        <f t="shared" ref="C18:H18" si="7">C19+C20</f>
        <v>10450000</v>
      </c>
      <c r="D18" s="249">
        <f t="shared" si="7"/>
        <v>10450000</v>
      </c>
      <c r="E18" s="249">
        <f t="shared" si="7"/>
        <v>0</v>
      </c>
      <c r="F18" s="249">
        <f t="shared" si="7"/>
        <v>0</v>
      </c>
      <c r="G18" s="249">
        <f t="shared" si="7"/>
        <v>0</v>
      </c>
      <c r="H18" s="249">
        <f t="shared" si="7"/>
        <v>0</v>
      </c>
      <c r="I18" s="250"/>
      <c r="J18" s="251">
        <f t="shared" si="2"/>
        <v>0</v>
      </c>
      <c r="K18" s="251">
        <v>0</v>
      </c>
      <c r="L18" s="245"/>
      <c r="M18" s="245"/>
      <c r="N18" s="246"/>
    </row>
    <row r="19" spans="1:14">
      <c r="A19" s="260"/>
      <c r="B19" s="253" t="s">
        <v>582</v>
      </c>
      <c r="C19" s="261">
        <v>450000</v>
      </c>
      <c r="D19" s="261">
        <v>450000</v>
      </c>
      <c r="E19" s="261">
        <v>0</v>
      </c>
      <c r="F19" s="261">
        <v>0</v>
      </c>
      <c r="G19" s="261">
        <v>0</v>
      </c>
      <c r="H19" s="261">
        <v>0</v>
      </c>
      <c r="I19" s="262"/>
      <c r="J19" s="256">
        <f t="shared" si="2"/>
        <v>0</v>
      </c>
      <c r="K19" s="257" t="s">
        <v>580</v>
      </c>
      <c r="L19" s="245"/>
      <c r="M19" s="245"/>
      <c r="N19" s="246"/>
    </row>
    <row r="20" spans="1:14" ht="18">
      <c r="A20" s="260"/>
      <c r="B20" s="253" t="s">
        <v>583</v>
      </c>
      <c r="C20" s="261">
        <v>10000000</v>
      </c>
      <c r="D20" s="261">
        <v>10000000</v>
      </c>
      <c r="E20" s="261">
        <v>0</v>
      </c>
      <c r="F20" s="261">
        <v>0</v>
      </c>
      <c r="G20" s="261">
        <v>0</v>
      </c>
      <c r="H20" s="261">
        <v>0</v>
      </c>
      <c r="I20" s="262"/>
      <c r="J20" s="256">
        <f t="shared" si="2"/>
        <v>0</v>
      </c>
      <c r="K20" s="257" t="s">
        <v>580</v>
      </c>
      <c r="L20" s="245"/>
      <c r="M20" s="245"/>
      <c r="N20" s="246"/>
    </row>
    <row r="21" spans="1:14">
      <c r="A21" s="258">
        <v>12</v>
      </c>
      <c r="B21" s="248" t="s">
        <v>260</v>
      </c>
      <c r="C21" s="249">
        <f t="shared" ref="C21:H21" si="8">SUM(C22:C23)</f>
        <v>651109591.49999988</v>
      </c>
      <c r="D21" s="249">
        <f t="shared" si="8"/>
        <v>648117454.60000014</v>
      </c>
      <c r="E21" s="249">
        <f t="shared" si="8"/>
        <v>175525256.70000002</v>
      </c>
      <c r="F21" s="249">
        <f t="shared" si="8"/>
        <v>89551.4</v>
      </c>
      <c r="G21" s="249">
        <f t="shared" si="8"/>
        <v>22044100.09</v>
      </c>
      <c r="H21" s="249">
        <f t="shared" si="8"/>
        <v>175525256.70000002</v>
      </c>
      <c r="I21" s="250"/>
      <c r="J21" s="251">
        <f>+((H21/D21)*100)</f>
        <v>27.082322109088896</v>
      </c>
      <c r="K21" s="251">
        <f t="shared" si="3"/>
        <v>100</v>
      </c>
      <c r="L21" s="245"/>
      <c r="M21" s="245"/>
      <c r="N21" s="246"/>
    </row>
    <row r="22" spans="1:14">
      <c r="A22" s="252"/>
      <c r="B22" s="253" t="s">
        <v>584</v>
      </c>
      <c r="C22" s="261">
        <v>268221809.49999991</v>
      </c>
      <c r="D22" s="261">
        <v>265229672.60000002</v>
      </c>
      <c r="E22" s="261">
        <v>175525256.70000002</v>
      </c>
      <c r="F22" s="261">
        <v>89551.4</v>
      </c>
      <c r="G22" s="261">
        <v>22044100.09</v>
      </c>
      <c r="H22" s="261">
        <v>175525256.70000002</v>
      </c>
      <c r="I22" s="262"/>
      <c r="J22" s="256">
        <f t="shared" si="2"/>
        <v>66.178589665084104</v>
      </c>
      <c r="K22" s="256">
        <f t="shared" si="3"/>
        <v>100</v>
      </c>
      <c r="L22" s="245"/>
      <c r="M22" s="245"/>
      <c r="N22" s="246"/>
    </row>
    <row r="23" spans="1:14">
      <c r="A23" s="252"/>
      <c r="B23" s="253" t="s">
        <v>585</v>
      </c>
      <c r="C23" s="261">
        <v>382887782</v>
      </c>
      <c r="D23" s="261">
        <v>382887782.00000006</v>
      </c>
      <c r="E23" s="261">
        <v>0</v>
      </c>
      <c r="F23" s="261">
        <v>0</v>
      </c>
      <c r="G23" s="261">
        <v>0</v>
      </c>
      <c r="H23" s="261">
        <v>0</v>
      </c>
      <c r="I23" s="262"/>
      <c r="J23" s="256">
        <f t="shared" si="2"/>
        <v>0</v>
      </c>
      <c r="K23" s="257" t="s">
        <v>580</v>
      </c>
      <c r="L23" s="245"/>
      <c r="M23" s="245"/>
      <c r="N23" s="246"/>
    </row>
    <row r="24" spans="1:14">
      <c r="A24" s="258">
        <v>13</v>
      </c>
      <c r="B24" s="248" t="s">
        <v>586</v>
      </c>
      <c r="C24" s="249">
        <f t="shared" ref="C24:H24" si="9">C25</f>
        <v>201903004.02999994</v>
      </c>
      <c r="D24" s="249">
        <f t="shared" si="9"/>
        <v>190431128.69999993</v>
      </c>
      <c r="E24" s="249">
        <f t="shared" si="9"/>
        <v>31746058.220000006</v>
      </c>
      <c r="F24" s="249">
        <f t="shared" si="9"/>
        <v>6861775.8399999989</v>
      </c>
      <c r="G24" s="249">
        <f t="shared" si="9"/>
        <v>15872547.320000002</v>
      </c>
      <c r="H24" s="249">
        <f t="shared" si="9"/>
        <v>31746058.190000005</v>
      </c>
      <c r="I24" s="250"/>
      <c r="J24" s="251">
        <f t="shared" si="2"/>
        <v>16.670624391462749</v>
      </c>
      <c r="K24" s="251">
        <f t="shared" si="3"/>
        <v>99.999999905500076</v>
      </c>
      <c r="L24" s="245"/>
      <c r="M24" s="245"/>
      <c r="N24" s="246"/>
    </row>
    <row r="25" spans="1:14">
      <c r="A25" s="252"/>
      <c r="B25" s="253" t="s">
        <v>587</v>
      </c>
      <c r="C25" s="261">
        <v>201903004.02999994</v>
      </c>
      <c r="D25" s="261">
        <v>190431128.69999993</v>
      </c>
      <c r="E25" s="261">
        <v>31746058.220000006</v>
      </c>
      <c r="F25" s="261">
        <v>6861775.8399999989</v>
      </c>
      <c r="G25" s="261">
        <v>15872547.320000002</v>
      </c>
      <c r="H25" s="261">
        <v>31746058.190000005</v>
      </c>
      <c r="I25" s="262"/>
      <c r="J25" s="256">
        <f t="shared" si="2"/>
        <v>16.670624391462749</v>
      </c>
      <c r="K25" s="256">
        <f t="shared" si="3"/>
        <v>99.999999905500076</v>
      </c>
      <c r="L25" s="245"/>
      <c r="M25" s="245"/>
      <c r="N25" s="246"/>
    </row>
    <row r="26" spans="1:14">
      <c r="A26" s="258">
        <v>15</v>
      </c>
      <c r="B26" s="248" t="s">
        <v>588</v>
      </c>
      <c r="C26" s="249">
        <f t="shared" ref="C26:H26" si="10">C27+C28</f>
        <v>51090000</v>
      </c>
      <c r="D26" s="249">
        <f t="shared" si="10"/>
        <v>34090000</v>
      </c>
      <c r="E26" s="249">
        <f t="shared" si="10"/>
        <v>0</v>
      </c>
      <c r="F26" s="249">
        <f t="shared" si="10"/>
        <v>0</v>
      </c>
      <c r="G26" s="249">
        <f t="shared" si="10"/>
        <v>0</v>
      </c>
      <c r="H26" s="249">
        <f t="shared" si="10"/>
        <v>0</v>
      </c>
      <c r="I26" s="250"/>
      <c r="J26" s="251">
        <f t="shared" si="2"/>
        <v>0</v>
      </c>
      <c r="K26" s="251">
        <v>0</v>
      </c>
      <c r="L26" s="245"/>
      <c r="M26" s="245"/>
      <c r="N26" s="246"/>
    </row>
    <row r="27" spans="1:14">
      <c r="A27" s="252"/>
      <c r="B27" s="253" t="s">
        <v>589</v>
      </c>
      <c r="C27" s="261">
        <v>34090000</v>
      </c>
      <c r="D27" s="261">
        <v>34090000</v>
      </c>
      <c r="E27" s="261">
        <v>0</v>
      </c>
      <c r="F27" s="261">
        <v>0</v>
      </c>
      <c r="G27" s="261">
        <v>0</v>
      </c>
      <c r="H27" s="261">
        <v>0</v>
      </c>
      <c r="I27" s="262"/>
      <c r="J27" s="256">
        <f t="shared" si="2"/>
        <v>0</v>
      </c>
      <c r="K27" s="257" t="s">
        <v>580</v>
      </c>
      <c r="L27" s="245"/>
      <c r="M27" s="245"/>
      <c r="N27" s="246"/>
    </row>
    <row r="28" spans="1:14">
      <c r="A28" s="252"/>
      <c r="B28" s="253" t="s">
        <v>590</v>
      </c>
      <c r="C28" s="261">
        <v>17000000</v>
      </c>
      <c r="D28" s="261">
        <v>0</v>
      </c>
      <c r="E28" s="261">
        <v>0</v>
      </c>
      <c r="F28" s="261">
        <v>0</v>
      </c>
      <c r="G28" s="261">
        <v>0</v>
      </c>
      <c r="H28" s="261">
        <v>0</v>
      </c>
      <c r="I28" s="262"/>
      <c r="J28" s="257" t="s">
        <v>580</v>
      </c>
      <c r="K28" s="257" t="s">
        <v>580</v>
      </c>
      <c r="L28" s="245"/>
      <c r="M28" s="245"/>
      <c r="N28" s="246"/>
    </row>
    <row r="29" spans="1:14">
      <c r="A29" s="258">
        <v>16</v>
      </c>
      <c r="B29" s="259" t="s">
        <v>591</v>
      </c>
      <c r="C29" s="249">
        <f t="shared" ref="C29:H29" si="11">SUM(C30:C63)</f>
        <v>13126094488.149998</v>
      </c>
      <c r="D29" s="249">
        <f t="shared" si="11"/>
        <v>12489868657.640003</v>
      </c>
      <c r="E29" s="249">
        <f t="shared" si="11"/>
        <v>761702079.42999971</v>
      </c>
      <c r="F29" s="249">
        <f t="shared" si="11"/>
        <v>139802130.55999991</v>
      </c>
      <c r="G29" s="249">
        <f t="shared" si="11"/>
        <v>363580089.9600001</v>
      </c>
      <c r="H29" s="249">
        <f t="shared" si="11"/>
        <v>748655872.8999995</v>
      </c>
      <c r="I29" s="250"/>
      <c r="J29" s="251">
        <f t="shared" si="2"/>
        <v>5.9941052497941971</v>
      </c>
      <c r="K29" s="251">
        <f t="shared" si="3"/>
        <v>98.287229760517008</v>
      </c>
      <c r="L29" s="245"/>
      <c r="M29" s="245"/>
      <c r="N29" s="246"/>
    </row>
    <row r="30" spans="1:14">
      <c r="A30" s="260"/>
      <c r="B30" s="253" t="s">
        <v>27</v>
      </c>
      <c r="C30" s="261">
        <v>15573903.899999997</v>
      </c>
      <c r="D30" s="261">
        <v>15561911.630000001</v>
      </c>
      <c r="E30" s="261">
        <v>3254375.6900000004</v>
      </c>
      <c r="F30" s="261">
        <v>890500.08000000007</v>
      </c>
      <c r="G30" s="261">
        <v>2124467.9299999997</v>
      </c>
      <c r="H30" s="261">
        <v>3241083.3900000011</v>
      </c>
      <c r="I30" s="262"/>
      <c r="J30" s="256">
        <f t="shared" si="2"/>
        <v>20.827026056052738</v>
      </c>
      <c r="K30" s="256">
        <f t="shared" si="3"/>
        <v>99.591556068930714</v>
      </c>
      <c r="L30" s="245"/>
      <c r="M30" s="245"/>
      <c r="N30" s="246"/>
    </row>
    <row r="31" spans="1:14">
      <c r="A31" s="252"/>
      <c r="B31" s="253" t="s">
        <v>26</v>
      </c>
      <c r="C31" s="261">
        <v>11931867</v>
      </c>
      <c r="D31" s="261">
        <v>11931632.640000001</v>
      </c>
      <c r="E31" s="261">
        <v>4696409.68</v>
      </c>
      <c r="F31" s="261">
        <v>2832686.19</v>
      </c>
      <c r="G31" s="261">
        <v>3714460.31</v>
      </c>
      <c r="H31" s="261">
        <v>4554471.7100000009</v>
      </c>
      <c r="I31" s="262"/>
      <c r="J31" s="256">
        <f t="shared" si="2"/>
        <v>38.171404093782094</v>
      </c>
      <c r="K31" s="256">
        <f t="shared" si="3"/>
        <v>96.977734489296111</v>
      </c>
      <c r="L31" s="245"/>
      <c r="M31" s="245"/>
      <c r="N31" s="246"/>
    </row>
    <row r="32" spans="1:14">
      <c r="A32" s="252"/>
      <c r="B32" s="253" t="s">
        <v>592</v>
      </c>
      <c r="C32" s="261">
        <v>7533904.0499999998</v>
      </c>
      <c r="D32" s="261">
        <v>7408273.1899999985</v>
      </c>
      <c r="E32" s="261">
        <v>888807.03</v>
      </c>
      <c r="F32" s="261">
        <v>259755.42000000004</v>
      </c>
      <c r="G32" s="261">
        <v>539258.43000000005</v>
      </c>
      <c r="H32" s="261">
        <v>873744.36</v>
      </c>
      <c r="I32" s="262"/>
      <c r="J32" s="256">
        <f t="shared" si="2"/>
        <v>11.794170349703318</v>
      </c>
      <c r="K32" s="256">
        <f t="shared" si="3"/>
        <v>98.305293557365317</v>
      </c>
      <c r="L32" s="245"/>
      <c r="M32" s="245"/>
      <c r="N32" s="246"/>
    </row>
    <row r="33" spans="1:14">
      <c r="A33" s="252"/>
      <c r="B33" s="253" t="s">
        <v>593</v>
      </c>
      <c r="C33" s="261">
        <v>246188091</v>
      </c>
      <c r="D33" s="261">
        <v>242243786.48999995</v>
      </c>
      <c r="E33" s="261">
        <v>32788189.340000007</v>
      </c>
      <c r="F33" s="261">
        <v>5944189.7299999995</v>
      </c>
      <c r="G33" s="261">
        <v>15498897.619999999</v>
      </c>
      <c r="H33" s="261">
        <v>31776323.560000002</v>
      </c>
      <c r="I33" s="262"/>
      <c r="J33" s="256">
        <f t="shared" si="2"/>
        <v>13.117497881132136</v>
      </c>
      <c r="K33" s="256">
        <f t="shared" si="3"/>
        <v>96.913932118948765</v>
      </c>
      <c r="L33" s="245"/>
      <c r="M33" s="245"/>
      <c r="N33" s="246"/>
    </row>
    <row r="34" spans="1:14">
      <c r="A34" s="252"/>
      <c r="B34" s="253" t="s">
        <v>29</v>
      </c>
      <c r="C34" s="261">
        <v>18259938</v>
      </c>
      <c r="D34" s="261">
        <v>17611186.5</v>
      </c>
      <c r="E34" s="261">
        <v>9377029.6600000001</v>
      </c>
      <c r="F34" s="261">
        <v>0</v>
      </c>
      <c r="G34" s="261">
        <v>2993650.06</v>
      </c>
      <c r="H34" s="261">
        <v>9377029.6600000001</v>
      </c>
      <c r="I34" s="262"/>
      <c r="J34" s="256">
        <f t="shared" si="2"/>
        <v>53.244735441306013</v>
      </c>
      <c r="K34" s="256">
        <f t="shared" si="3"/>
        <v>100</v>
      </c>
      <c r="L34" s="245"/>
      <c r="M34" s="245"/>
      <c r="N34" s="246"/>
    </row>
    <row r="35" spans="1:14">
      <c r="A35" s="252"/>
      <c r="B35" s="253" t="s">
        <v>594</v>
      </c>
      <c r="C35" s="261">
        <v>1110000</v>
      </c>
      <c r="D35" s="261">
        <v>1110000</v>
      </c>
      <c r="E35" s="261">
        <v>750000</v>
      </c>
      <c r="F35" s="261">
        <v>0</v>
      </c>
      <c r="G35" s="261">
        <v>750000</v>
      </c>
      <c r="H35" s="261">
        <v>750000</v>
      </c>
      <c r="I35" s="262"/>
      <c r="J35" s="256">
        <f>+((H35/D35)*100)</f>
        <v>67.567567567567565</v>
      </c>
      <c r="K35" s="256">
        <f t="shared" si="3"/>
        <v>100</v>
      </c>
      <c r="L35" s="245"/>
      <c r="M35" s="245"/>
      <c r="N35" s="246"/>
    </row>
    <row r="36" spans="1:14">
      <c r="A36" s="252"/>
      <c r="B36" s="253" t="s">
        <v>595</v>
      </c>
      <c r="C36" s="261">
        <v>1471005.75</v>
      </c>
      <c r="D36" s="261">
        <v>1463787.6400000001</v>
      </c>
      <c r="E36" s="261">
        <v>25352.539999999997</v>
      </c>
      <c r="F36" s="261">
        <v>0</v>
      </c>
      <c r="G36" s="261">
        <v>10702.24</v>
      </c>
      <c r="H36" s="261">
        <v>23790.81</v>
      </c>
      <c r="I36" s="262"/>
      <c r="J36" s="256">
        <f>+((H36/D36)*100)</f>
        <v>1.6252910838897368</v>
      </c>
      <c r="K36" s="256">
        <f t="shared" si="3"/>
        <v>93.83994660889995</v>
      </c>
      <c r="L36" s="245"/>
      <c r="M36" s="245"/>
      <c r="N36" s="246"/>
    </row>
    <row r="37" spans="1:14" ht="18">
      <c r="A37" s="252"/>
      <c r="B37" s="253" t="s">
        <v>596</v>
      </c>
      <c r="C37" s="261">
        <v>174033972</v>
      </c>
      <c r="D37" s="261">
        <v>174033972</v>
      </c>
      <c r="E37" s="261">
        <v>0</v>
      </c>
      <c r="F37" s="261">
        <v>0</v>
      </c>
      <c r="G37" s="261">
        <v>0</v>
      </c>
      <c r="H37" s="261">
        <v>0</v>
      </c>
      <c r="I37" s="262"/>
      <c r="J37" s="256">
        <f>+((H37/D37)*100)</f>
        <v>0</v>
      </c>
      <c r="K37" s="257" t="s">
        <v>580</v>
      </c>
      <c r="L37" s="245"/>
      <c r="M37" s="245"/>
      <c r="N37" s="246"/>
    </row>
    <row r="38" spans="1:14" ht="18">
      <c r="A38" s="252"/>
      <c r="B38" s="253" t="s">
        <v>597</v>
      </c>
      <c r="C38" s="261">
        <v>2896487151.6099997</v>
      </c>
      <c r="D38" s="261">
        <v>2659677320.6700001</v>
      </c>
      <c r="E38" s="261">
        <v>17441748.280000001</v>
      </c>
      <c r="F38" s="261">
        <v>9421.58</v>
      </c>
      <c r="G38" s="261">
        <v>2895251.39</v>
      </c>
      <c r="H38" s="261">
        <v>17397378.66</v>
      </c>
      <c r="I38" s="262"/>
      <c r="J38" s="256">
        <f t="shared" si="2"/>
        <v>0.65411614126248296</v>
      </c>
      <c r="K38" s="256">
        <f>+((H38/E38)*100)</f>
        <v>99.745612542460108</v>
      </c>
      <c r="L38" s="245"/>
      <c r="M38" s="245"/>
      <c r="N38" s="246"/>
    </row>
    <row r="39" spans="1:14">
      <c r="A39" s="252"/>
      <c r="B39" s="264" t="s">
        <v>598</v>
      </c>
      <c r="C39" s="261">
        <v>63957296.309999995</v>
      </c>
      <c r="D39" s="261">
        <v>4217291.5999999996</v>
      </c>
      <c r="E39" s="261">
        <v>0</v>
      </c>
      <c r="F39" s="261">
        <v>0</v>
      </c>
      <c r="G39" s="261">
        <v>0</v>
      </c>
      <c r="H39" s="261">
        <v>0</v>
      </c>
      <c r="I39" s="262"/>
      <c r="J39" s="256">
        <f t="shared" si="2"/>
        <v>0</v>
      </c>
      <c r="K39" s="257" t="s">
        <v>580</v>
      </c>
      <c r="L39" s="245"/>
      <c r="M39" s="245"/>
      <c r="N39" s="246"/>
    </row>
    <row r="40" spans="1:14">
      <c r="A40" s="252"/>
      <c r="B40" s="264" t="s">
        <v>68</v>
      </c>
      <c r="C40" s="261">
        <v>71820571.200000003</v>
      </c>
      <c r="D40" s="261">
        <v>204071530.01999998</v>
      </c>
      <c r="E40" s="261">
        <v>5379553.2999999998</v>
      </c>
      <c r="F40" s="261">
        <v>0</v>
      </c>
      <c r="G40" s="261">
        <v>1881941.99</v>
      </c>
      <c r="H40" s="261">
        <v>5363804.8</v>
      </c>
      <c r="I40" s="262"/>
      <c r="J40" s="256">
        <f t="shared" si="2"/>
        <v>2.628394465153626</v>
      </c>
      <c r="K40" s="256">
        <f t="shared" si="3"/>
        <v>99.707252644936148</v>
      </c>
      <c r="L40" s="245"/>
      <c r="M40" s="245"/>
      <c r="N40" s="246"/>
    </row>
    <row r="41" spans="1:14">
      <c r="A41" s="252"/>
      <c r="B41" s="253" t="s">
        <v>599</v>
      </c>
      <c r="C41" s="261">
        <v>253994512</v>
      </c>
      <c r="D41" s="261">
        <v>253994512</v>
      </c>
      <c r="E41" s="261">
        <v>51002873</v>
      </c>
      <c r="F41" s="261">
        <v>14498270.700000003</v>
      </c>
      <c r="G41" s="261">
        <v>28674899.120000001</v>
      </c>
      <c r="H41" s="261">
        <v>47776099.399999984</v>
      </c>
      <c r="I41" s="262"/>
      <c r="J41" s="256">
        <f t="shared" si="2"/>
        <v>18.809894364961703</v>
      </c>
      <c r="K41" s="256">
        <f t="shared" si="3"/>
        <v>93.67334934249682</v>
      </c>
      <c r="L41" s="245"/>
      <c r="M41" s="245"/>
      <c r="N41" s="246"/>
    </row>
    <row r="42" spans="1:14" ht="18">
      <c r="A42" s="252"/>
      <c r="B42" s="253" t="s">
        <v>600</v>
      </c>
      <c r="C42" s="261">
        <v>244013625</v>
      </c>
      <c r="D42" s="261">
        <v>243691814.34000003</v>
      </c>
      <c r="E42" s="261">
        <v>32766085.32</v>
      </c>
      <c r="F42" s="261">
        <v>6010985.1000000006</v>
      </c>
      <c r="G42" s="261">
        <v>14906690.83</v>
      </c>
      <c r="H42" s="261">
        <v>27392841.889999993</v>
      </c>
      <c r="I42" s="262"/>
      <c r="J42" s="256">
        <f t="shared" si="2"/>
        <v>11.240772269757638</v>
      </c>
      <c r="K42" s="256">
        <f t="shared" si="3"/>
        <v>83.601204179492726</v>
      </c>
      <c r="L42" s="245"/>
      <c r="M42" s="245"/>
      <c r="N42" s="246"/>
    </row>
    <row r="43" spans="1:14">
      <c r="A43" s="252"/>
      <c r="B43" s="253" t="s">
        <v>601</v>
      </c>
      <c r="C43" s="261">
        <v>3100000</v>
      </c>
      <c r="D43" s="261">
        <v>3100000</v>
      </c>
      <c r="E43" s="261">
        <v>0</v>
      </c>
      <c r="F43" s="261">
        <v>0</v>
      </c>
      <c r="G43" s="261">
        <v>0</v>
      </c>
      <c r="H43" s="261">
        <v>0</v>
      </c>
      <c r="I43" s="262"/>
      <c r="J43" s="256">
        <f t="shared" si="2"/>
        <v>0</v>
      </c>
      <c r="K43" s="257" t="s">
        <v>580</v>
      </c>
      <c r="L43" s="245"/>
      <c r="M43" s="245"/>
      <c r="N43" s="246"/>
    </row>
    <row r="44" spans="1:14" ht="18">
      <c r="A44" s="252"/>
      <c r="B44" s="253" t="s">
        <v>602</v>
      </c>
      <c r="C44" s="261">
        <v>24082831.550000001</v>
      </c>
      <c r="D44" s="261">
        <v>24056911.550000001</v>
      </c>
      <c r="E44" s="261">
        <v>23577.270000000004</v>
      </c>
      <c r="F44" s="261">
        <v>0</v>
      </c>
      <c r="G44" s="261">
        <v>7110.7</v>
      </c>
      <c r="H44" s="261">
        <v>22769.13</v>
      </c>
      <c r="I44" s="262"/>
      <c r="J44" s="256">
        <f t="shared" si="2"/>
        <v>9.4646937337224402E-2</v>
      </c>
      <c r="K44" s="256">
        <f t="shared" si="3"/>
        <v>96.572376700101401</v>
      </c>
      <c r="L44" s="245"/>
      <c r="M44" s="245"/>
      <c r="N44" s="246"/>
    </row>
    <row r="45" spans="1:14">
      <c r="A45" s="252"/>
      <c r="B45" s="253" t="s">
        <v>69</v>
      </c>
      <c r="C45" s="261">
        <v>160989195.64999995</v>
      </c>
      <c r="D45" s="261">
        <v>160272417.04999995</v>
      </c>
      <c r="E45" s="261">
        <v>28102784.53999998</v>
      </c>
      <c r="F45" s="261">
        <v>10233513.550000003</v>
      </c>
      <c r="G45" s="261">
        <v>18749452.949999999</v>
      </c>
      <c r="H45" s="261">
        <v>27960900.599999987</v>
      </c>
      <c r="I45" s="262"/>
      <c r="J45" s="256">
        <f t="shared" si="2"/>
        <v>17.445859440228613</v>
      </c>
      <c r="K45" s="256">
        <f t="shared" si="3"/>
        <v>99.495124976679648</v>
      </c>
      <c r="L45" s="245"/>
      <c r="M45" s="245"/>
      <c r="N45" s="246"/>
    </row>
    <row r="46" spans="1:14">
      <c r="A46" s="252"/>
      <c r="B46" s="253" t="s">
        <v>603</v>
      </c>
      <c r="C46" s="261">
        <v>5185413</v>
      </c>
      <c r="D46" s="261">
        <v>5101413</v>
      </c>
      <c r="E46" s="261">
        <v>585961.30000000005</v>
      </c>
      <c r="F46" s="261">
        <v>190319</v>
      </c>
      <c r="G46" s="261">
        <v>364039.3</v>
      </c>
      <c r="H46" s="261">
        <v>559957.30000000005</v>
      </c>
      <c r="I46" s="262"/>
      <c r="J46" s="256">
        <f t="shared" si="2"/>
        <v>10.976513761971439</v>
      </c>
      <c r="K46" s="256">
        <f t="shared" si="3"/>
        <v>95.562164258970682</v>
      </c>
      <c r="L46" s="245"/>
      <c r="M46" s="245"/>
      <c r="N46" s="246"/>
    </row>
    <row r="47" spans="1:14">
      <c r="A47" s="252"/>
      <c r="B47" s="253" t="s">
        <v>604</v>
      </c>
      <c r="C47" s="261">
        <v>653493238</v>
      </c>
      <c r="D47" s="261">
        <v>595243238</v>
      </c>
      <c r="E47" s="261">
        <v>0</v>
      </c>
      <c r="F47" s="261">
        <v>0</v>
      </c>
      <c r="G47" s="261">
        <v>0</v>
      </c>
      <c r="H47" s="261">
        <v>0</v>
      </c>
      <c r="I47" s="262"/>
      <c r="J47" s="256">
        <f t="shared" si="2"/>
        <v>0</v>
      </c>
      <c r="K47" s="257" t="s">
        <v>580</v>
      </c>
      <c r="L47" s="245"/>
      <c r="M47" s="245"/>
      <c r="N47" s="246"/>
    </row>
    <row r="48" spans="1:14">
      <c r="A48" s="252"/>
      <c r="B48" s="253" t="s">
        <v>70</v>
      </c>
      <c r="C48" s="261">
        <v>225600000</v>
      </c>
      <c r="D48" s="261">
        <v>225600000</v>
      </c>
      <c r="E48" s="261">
        <v>10146604.99</v>
      </c>
      <c r="F48" s="261">
        <v>0</v>
      </c>
      <c r="G48" s="261">
        <v>5539002</v>
      </c>
      <c r="H48" s="261">
        <v>10146604.99</v>
      </c>
      <c r="I48" s="262"/>
      <c r="J48" s="256">
        <f t="shared" si="2"/>
        <v>4.4976085948581561</v>
      </c>
      <c r="K48" s="256">
        <f t="shared" si="3"/>
        <v>100</v>
      </c>
      <c r="L48" s="245"/>
      <c r="M48" s="245"/>
      <c r="N48" s="246"/>
    </row>
    <row r="49" spans="1:14">
      <c r="A49" s="252"/>
      <c r="B49" s="253" t="s">
        <v>605</v>
      </c>
      <c r="C49" s="261">
        <v>1094000</v>
      </c>
      <c r="D49" s="261">
        <v>1094000</v>
      </c>
      <c r="E49" s="261">
        <v>0</v>
      </c>
      <c r="F49" s="261">
        <v>0</v>
      </c>
      <c r="G49" s="261">
        <v>0</v>
      </c>
      <c r="H49" s="261">
        <v>0</v>
      </c>
      <c r="I49" s="262"/>
      <c r="J49" s="256">
        <f t="shared" si="2"/>
        <v>0</v>
      </c>
      <c r="K49" s="257" t="s">
        <v>580</v>
      </c>
      <c r="L49" s="245"/>
      <c r="M49" s="245"/>
      <c r="N49" s="246"/>
    </row>
    <row r="50" spans="1:14">
      <c r="A50" s="252"/>
      <c r="B50" s="253" t="s">
        <v>606</v>
      </c>
      <c r="C50" s="261">
        <v>450000</v>
      </c>
      <c r="D50" s="261">
        <v>450000</v>
      </c>
      <c r="E50" s="261">
        <v>0</v>
      </c>
      <c r="F50" s="261">
        <v>0</v>
      </c>
      <c r="G50" s="261">
        <v>0</v>
      </c>
      <c r="H50" s="261">
        <v>0</v>
      </c>
      <c r="I50" s="262"/>
      <c r="J50" s="256">
        <f t="shared" si="2"/>
        <v>0</v>
      </c>
      <c r="K50" s="257" t="s">
        <v>580</v>
      </c>
      <c r="L50" s="245"/>
      <c r="M50" s="245"/>
      <c r="N50" s="246"/>
    </row>
    <row r="51" spans="1:14" ht="18">
      <c r="A51" s="252"/>
      <c r="B51" s="253" t="s">
        <v>607</v>
      </c>
      <c r="C51" s="261">
        <v>56597819.399999984</v>
      </c>
      <c r="D51" s="261">
        <v>56598449.400000021</v>
      </c>
      <c r="E51" s="261">
        <v>11298652.5</v>
      </c>
      <c r="F51" s="261">
        <v>680628.33</v>
      </c>
      <c r="G51" s="261">
        <v>3682360.579999994</v>
      </c>
      <c r="H51" s="261">
        <v>10782427.839999998</v>
      </c>
      <c r="I51" s="262"/>
      <c r="J51" s="256">
        <f t="shared" si="2"/>
        <v>19.05074777543286</v>
      </c>
      <c r="K51" s="256">
        <f t="shared" si="3"/>
        <v>95.431095345219248</v>
      </c>
      <c r="L51" s="245"/>
      <c r="M51" s="245"/>
      <c r="N51" s="246"/>
    </row>
    <row r="52" spans="1:14">
      <c r="A52" s="252"/>
      <c r="B52" s="253" t="s">
        <v>608</v>
      </c>
      <c r="C52" s="261">
        <v>13620711.77</v>
      </c>
      <c r="D52" s="261">
        <v>13306061.970000001</v>
      </c>
      <c r="E52" s="261">
        <v>0</v>
      </c>
      <c r="F52" s="261">
        <v>0</v>
      </c>
      <c r="G52" s="261">
        <v>0</v>
      </c>
      <c r="H52" s="261">
        <v>0</v>
      </c>
      <c r="I52" s="262"/>
      <c r="J52" s="256">
        <f t="shared" si="2"/>
        <v>0</v>
      </c>
      <c r="K52" s="257" t="s">
        <v>580</v>
      </c>
      <c r="L52" s="245"/>
      <c r="M52" s="245"/>
      <c r="N52" s="246"/>
    </row>
    <row r="53" spans="1:14">
      <c r="A53" s="260"/>
      <c r="B53" s="253" t="s">
        <v>609</v>
      </c>
      <c r="C53" s="261">
        <v>108585000</v>
      </c>
      <c r="D53" s="261">
        <v>53413755.75</v>
      </c>
      <c r="E53" s="261">
        <v>0</v>
      </c>
      <c r="F53" s="261">
        <v>0</v>
      </c>
      <c r="G53" s="261">
        <v>0</v>
      </c>
      <c r="H53" s="261">
        <v>0</v>
      </c>
      <c r="I53" s="262"/>
      <c r="J53" s="256">
        <f t="shared" si="2"/>
        <v>0</v>
      </c>
      <c r="K53" s="257" t="s">
        <v>580</v>
      </c>
      <c r="L53" s="245"/>
      <c r="M53" s="245"/>
      <c r="N53" s="246"/>
    </row>
    <row r="54" spans="1:14" ht="18">
      <c r="A54" s="252"/>
      <c r="B54" s="253" t="s">
        <v>610</v>
      </c>
      <c r="C54" s="261">
        <v>21500000</v>
      </c>
      <c r="D54" s="261">
        <v>21500000</v>
      </c>
      <c r="E54" s="261">
        <v>0</v>
      </c>
      <c r="F54" s="261">
        <v>0</v>
      </c>
      <c r="G54" s="261">
        <v>0</v>
      </c>
      <c r="H54" s="261">
        <v>0</v>
      </c>
      <c r="I54" s="262"/>
      <c r="J54" s="256">
        <f t="shared" si="2"/>
        <v>0</v>
      </c>
      <c r="K54" s="257" t="s">
        <v>580</v>
      </c>
      <c r="L54" s="245"/>
      <c r="M54" s="245"/>
      <c r="N54" s="246"/>
    </row>
    <row r="55" spans="1:14">
      <c r="A55" s="260"/>
      <c r="B55" s="253" t="s">
        <v>467</v>
      </c>
      <c r="C55" s="261">
        <v>4047838.5</v>
      </c>
      <c r="D55" s="261">
        <v>4047838.5</v>
      </c>
      <c r="E55" s="261">
        <v>0</v>
      </c>
      <c r="F55" s="261">
        <v>0</v>
      </c>
      <c r="G55" s="261">
        <v>0</v>
      </c>
      <c r="H55" s="261">
        <v>0</v>
      </c>
      <c r="I55" s="262"/>
      <c r="J55" s="256">
        <f t="shared" si="2"/>
        <v>0</v>
      </c>
      <c r="K55" s="257" t="s">
        <v>580</v>
      </c>
      <c r="L55" s="245"/>
      <c r="M55" s="245"/>
      <c r="N55" s="246"/>
    </row>
    <row r="56" spans="1:14">
      <c r="A56" s="260"/>
      <c r="B56" s="253" t="s">
        <v>72</v>
      </c>
      <c r="C56" s="261">
        <v>2134059070</v>
      </c>
      <c r="D56" s="261">
        <v>2134059070</v>
      </c>
      <c r="E56" s="261">
        <v>17305972.399999999</v>
      </c>
      <c r="F56" s="261">
        <v>0</v>
      </c>
      <c r="G56" s="261">
        <v>0</v>
      </c>
      <c r="H56" s="261">
        <v>17171488.390000001</v>
      </c>
      <c r="I56" s="262"/>
      <c r="J56" s="256">
        <f t="shared" si="2"/>
        <v>0.80463978862590713</v>
      </c>
      <c r="K56" s="256">
        <f t="shared" si="3"/>
        <v>99.222904053631808</v>
      </c>
      <c r="L56" s="245"/>
      <c r="M56" s="245"/>
      <c r="N56" s="246"/>
    </row>
    <row r="57" spans="1:14">
      <c r="A57" s="252"/>
      <c r="B57" s="253" t="s">
        <v>611</v>
      </c>
      <c r="C57" s="261">
        <v>2550140930</v>
      </c>
      <c r="D57" s="261">
        <v>2373431252.0000005</v>
      </c>
      <c r="E57" s="261">
        <v>85542502.909999996</v>
      </c>
      <c r="F57" s="261">
        <v>244111.65000000002</v>
      </c>
      <c r="G57" s="261">
        <v>17223264.289999999</v>
      </c>
      <c r="H57" s="261">
        <v>85495960.379999995</v>
      </c>
      <c r="I57" s="262"/>
      <c r="J57" s="256">
        <f t="shared" si="2"/>
        <v>3.6022092617157457</v>
      </c>
      <c r="K57" s="256">
        <f t="shared" si="3"/>
        <v>99.945591339490065</v>
      </c>
      <c r="L57" s="245"/>
      <c r="M57" s="245"/>
      <c r="N57" s="246"/>
    </row>
    <row r="58" spans="1:14">
      <c r="A58" s="252"/>
      <c r="B58" s="253" t="s">
        <v>612</v>
      </c>
      <c r="C58" s="261">
        <v>2265640700</v>
      </c>
      <c r="D58" s="261">
        <v>2255049441.1600022</v>
      </c>
      <c r="E58" s="261">
        <v>340701507.83999968</v>
      </c>
      <c r="F58" s="261">
        <v>92659793.459999919</v>
      </c>
      <c r="G58" s="261">
        <v>192796577.91000012</v>
      </c>
      <c r="H58" s="261">
        <v>338568856.42999947</v>
      </c>
      <c r="I58" s="262"/>
      <c r="J58" s="256">
        <f t="shared" si="2"/>
        <v>15.013810795023586</v>
      </c>
      <c r="K58" s="256">
        <f t="shared" si="3"/>
        <v>99.374041100222627</v>
      </c>
      <c r="L58" s="245"/>
      <c r="M58" s="245"/>
      <c r="N58" s="246"/>
    </row>
    <row r="59" spans="1:14">
      <c r="A59" s="260"/>
      <c r="B59" s="253" t="s">
        <v>613</v>
      </c>
      <c r="C59" s="261">
        <v>200382000</v>
      </c>
      <c r="D59" s="261">
        <v>178099277.85999998</v>
      </c>
      <c r="E59" s="261">
        <v>23397311.609999996</v>
      </c>
      <c r="F59" s="261">
        <v>11922.5</v>
      </c>
      <c r="G59" s="261">
        <v>279789.43</v>
      </c>
      <c r="H59" s="261">
        <v>23370489.68</v>
      </c>
      <c r="I59" s="262"/>
      <c r="J59" s="256">
        <f t="shared" si="2"/>
        <v>13.122169814956264</v>
      </c>
      <c r="K59" s="256">
        <f t="shared" si="3"/>
        <v>99.885363197075463</v>
      </c>
      <c r="L59" s="245"/>
      <c r="M59" s="245"/>
      <c r="N59" s="246"/>
    </row>
    <row r="60" spans="1:14">
      <c r="A60" s="252"/>
      <c r="B60" s="253" t="s">
        <v>614</v>
      </c>
      <c r="C60" s="261">
        <v>332831400</v>
      </c>
      <c r="D60" s="261">
        <v>317831400</v>
      </c>
      <c r="E60" s="261">
        <v>40140980.609999999</v>
      </c>
      <c r="F60" s="261">
        <v>663673.29</v>
      </c>
      <c r="G60" s="261">
        <v>25711730.479999997</v>
      </c>
      <c r="H60" s="261">
        <v>39988343.75</v>
      </c>
      <c r="I60" s="262"/>
      <c r="J60" s="256">
        <f t="shared" si="2"/>
        <v>12.581621498064695</v>
      </c>
      <c r="K60" s="256">
        <f t="shared" si="3"/>
        <v>99.619748053783283</v>
      </c>
      <c r="L60" s="245"/>
      <c r="M60" s="245"/>
      <c r="N60" s="246"/>
    </row>
    <row r="61" spans="1:14">
      <c r="A61" s="252"/>
      <c r="B61" s="253" t="s">
        <v>615</v>
      </c>
      <c r="C61" s="261">
        <v>68455186.750000015</v>
      </c>
      <c r="D61" s="261">
        <v>68531643.080000028</v>
      </c>
      <c r="E61" s="261">
        <v>11673988.840000004</v>
      </c>
      <c r="F61" s="261">
        <v>4672359.9799999995</v>
      </c>
      <c r="G61" s="261">
        <v>8060836.0099999998</v>
      </c>
      <c r="H61" s="261">
        <v>11656188.1</v>
      </c>
      <c r="I61" s="262"/>
      <c r="J61" s="256">
        <f t="shared" si="2"/>
        <v>17.008476050097347</v>
      </c>
      <c r="K61" s="256">
        <f t="shared" si="3"/>
        <v>99.847517928584864</v>
      </c>
      <c r="L61" s="245"/>
      <c r="M61" s="245"/>
      <c r="N61" s="246"/>
    </row>
    <row r="62" spans="1:14">
      <c r="A62" s="252"/>
      <c r="B62" s="253" t="s">
        <v>616</v>
      </c>
      <c r="C62" s="261">
        <v>243135439</v>
      </c>
      <c r="D62" s="261">
        <v>120023539.33999999</v>
      </c>
      <c r="E62" s="261">
        <v>34410932.649999999</v>
      </c>
      <c r="F62" s="261">
        <v>0</v>
      </c>
      <c r="G62" s="261">
        <v>17175706.389999997</v>
      </c>
      <c r="H62" s="261">
        <v>34404439.940000005</v>
      </c>
      <c r="I62" s="262"/>
      <c r="J62" s="256">
        <f t="shared" si="2"/>
        <v>28.664743707098889</v>
      </c>
      <c r="K62" s="256">
        <f t="shared" si="3"/>
        <v>99.981131839505693</v>
      </c>
      <c r="L62" s="245"/>
      <c r="M62" s="245"/>
      <c r="N62" s="246"/>
    </row>
    <row r="63" spans="1:14">
      <c r="A63" s="260"/>
      <c r="B63" s="253" t="s">
        <v>617</v>
      </c>
      <c r="C63" s="261">
        <v>46727876.709999993</v>
      </c>
      <c r="D63" s="261">
        <v>42041930.259999998</v>
      </c>
      <c r="E63" s="261">
        <v>878.13</v>
      </c>
      <c r="F63" s="261">
        <v>0</v>
      </c>
      <c r="G63" s="261">
        <v>0</v>
      </c>
      <c r="H63" s="261">
        <v>878.13</v>
      </c>
      <c r="I63" s="262"/>
      <c r="J63" s="256">
        <f t="shared" si="2"/>
        <v>2.088700482041093E-3</v>
      </c>
      <c r="K63" s="256">
        <f t="shared" si="3"/>
        <v>100</v>
      </c>
      <c r="L63" s="245"/>
      <c r="M63" s="245"/>
      <c r="N63" s="246"/>
    </row>
    <row r="64" spans="1:14">
      <c r="A64" s="258">
        <v>18</v>
      </c>
      <c r="B64" s="259" t="s">
        <v>618</v>
      </c>
      <c r="C64" s="249">
        <f t="shared" ref="C64:H64" si="12">SUM(C65:C77)</f>
        <v>3768551951</v>
      </c>
      <c r="D64" s="249">
        <f t="shared" si="12"/>
        <v>4471181394.5800009</v>
      </c>
      <c r="E64" s="249">
        <f t="shared" si="12"/>
        <v>1801719481.9800003</v>
      </c>
      <c r="F64" s="249">
        <f t="shared" si="12"/>
        <v>106951265.29000001</v>
      </c>
      <c r="G64" s="249">
        <f t="shared" si="12"/>
        <v>1768955530.4100001</v>
      </c>
      <c r="H64" s="249">
        <f t="shared" si="12"/>
        <v>1801034390.2</v>
      </c>
      <c r="I64" s="250"/>
      <c r="J64" s="251">
        <f t="shared" si="2"/>
        <v>40.280951078907847</v>
      </c>
      <c r="K64" s="251">
        <f t="shared" si="3"/>
        <v>99.961975668973324</v>
      </c>
      <c r="L64" s="245"/>
      <c r="M64" s="245"/>
      <c r="N64" s="246"/>
    </row>
    <row r="65" spans="1:14">
      <c r="A65" s="260"/>
      <c r="B65" s="253" t="s">
        <v>26</v>
      </c>
      <c r="C65" s="261">
        <v>4838840</v>
      </c>
      <c r="D65" s="261">
        <v>4838840</v>
      </c>
      <c r="E65" s="261">
        <v>4639179.57</v>
      </c>
      <c r="F65" s="261">
        <v>2067615.9799999997</v>
      </c>
      <c r="G65" s="261">
        <v>4246867.3899999997</v>
      </c>
      <c r="H65" s="261">
        <v>4639179.57</v>
      </c>
      <c r="I65" s="262"/>
      <c r="J65" s="256">
        <f t="shared" si="2"/>
        <v>95.873795579105746</v>
      </c>
      <c r="K65" s="256">
        <f t="shared" si="3"/>
        <v>100</v>
      </c>
      <c r="L65" s="245"/>
      <c r="M65" s="245"/>
      <c r="N65" s="246"/>
    </row>
    <row r="66" spans="1:14">
      <c r="A66" s="260"/>
      <c r="B66" s="253" t="s">
        <v>619</v>
      </c>
      <c r="C66" s="261">
        <v>237294466</v>
      </c>
      <c r="D66" s="261">
        <v>250921783.09000006</v>
      </c>
      <c r="E66" s="261">
        <v>47027789.469999991</v>
      </c>
      <c r="F66" s="261">
        <v>10131445.720000001</v>
      </c>
      <c r="G66" s="261">
        <v>30319629.510000009</v>
      </c>
      <c r="H66" s="261">
        <v>46874853.160000004</v>
      </c>
      <c r="I66" s="262"/>
      <c r="J66" s="256">
        <f t="shared" si="2"/>
        <v>18.681061716824736</v>
      </c>
      <c r="K66" s="256">
        <f t="shared" si="3"/>
        <v>99.674795877663897</v>
      </c>
      <c r="L66" s="245"/>
      <c r="M66" s="245"/>
      <c r="N66" s="246"/>
    </row>
    <row r="67" spans="1:14" ht="18">
      <c r="A67" s="260"/>
      <c r="B67" s="253" t="s">
        <v>474</v>
      </c>
      <c r="C67" s="261">
        <v>96753271</v>
      </c>
      <c r="D67" s="261">
        <v>91976839.589999989</v>
      </c>
      <c r="E67" s="261">
        <v>16443731.240000004</v>
      </c>
      <c r="F67" s="261">
        <v>3564574.5999999996</v>
      </c>
      <c r="G67" s="261">
        <v>9277866.7899999991</v>
      </c>
      <c r="H67" s="261">
        <v>16443731.240000004</v>
      </c>
      <c r="I67" s="262"/>
      <c r="J67" s="256">
        <f t="shared" si="2"/>
        <v>17.878121615507016</v>
      </c>
      <c r="K67" s="256">
        <f t="shared" si="3"/>
        <v>100</v>
      </c>
      <c r="L67" s="245"/>
      <c r="M67" s="245"/>
      <c r="N67" s="246"/>
    </row>
    <row r="68" spans="1:14" ht="18">
      <c r="A68" s="252"/>
      <c r="B68" s="253" t="s">
        <v>620</v>
      </c>
      <c r="C68" s="261">
        <v>1030300000</v>
      </c>
      <c r="D68" s="261">
        <v>1030300000</v>
      </c>
      <c r="E68" s="261">
        <v>1000000000</v>
      </c>
      <c r="F68" s="261">
        <v>0</v>
      </c>
      <c r="G68" s="261">
        <v>1000000000</v>
      </c>
      <c r="H68" s="261">
        <v>1000000000</v>
      </c>
      <c r="I68" s="262"/>
      <c r="J68" s="256">
        <f t="shared" si="2"/>
        <v>97.059108997379411</v>
      </c>
      <c r="K68" s="256">
        <f t="shared" si="3"/>
        <v>100</v>
      </c>
      <c r="L68" s="245"/>
      <c r="M68" s="245"/>
      <c r="N68" s="246"/>
    </row>
    <row r="69" spans="1:14">
      <c r="A69" s="252"/>
      <c r="B69" s="253" t="s">
        <v>621</v>
      </c>
      <c r="C69" s="261">
        <v>29161927</v>
      </c>
      <c r="D69" s="261">
        <v>28435474.539999999</v>
      </c>
      <c r="E69" s="261">
        <v>5321471.7699999996</v>
      </c>
      <c r="F69" s="261">
        <v>1479934.58</v>
      </c>
      <c r="G69" s="261">
        <v>3339345.51</v>
      </c>
      <c r="H69" s="261">
        <v>5161550.2799999993</v>
      </c>
      <c r="I69" s="262"/>
      <c r="J69" s="256">
        <f t="shared" si="2"/>
        <v>18.15179934043049</v>
      </c>
      <c r="K69" s="256">
        <f t="shared" si="3"/>
        <v>96.994788342173237</v>
      </c>
      <c r="L69" s="245"/>
      <c r="M69" s="245"/>
      <c r="N69" s="246"/>
    </row>
    <row r="70" spans="1:14">
      <c r="A70" s="260"/>
      <c r="B70" s="253" t="s">
        <v>622</v>
      </c>
      <c r="C70" s="261">
        <v>100648282</v>
      </c>
      <c r="D70" s="261">
        <v>281182393</v>
      </c>
      <c r="E70" s="261">
        <v>18522780</v>
      </c>
      <c r="F70" s="261">
        <v>536483</v>
      </c>
      <c r="G70" s="261">
        <v>14193511</v>
      </c>
      <c r="H70" s="261">
        <v>18522780</v>
      </c>
      <c r="I70" s="262"/>
      <c r="J70" s="256">
        <f t="shared" si="2"/>
        <v>6.5874608300954316</v>
      </c>
      <c r="K70" s="256">
        <f t="shared" si="3"/>
        <v>100</v>
      </c>
      <c r="L70" s="245"/>
      <c r="M70" s="245"/>
      <c r="N70" s="246"/>
    </row>
    <row r="71" spans="1:14">
      <c r="A71" s="260"/>
      <c r="B71" s="253" t="s">
        <v>623</v>
      </c>
      <c r="C71" s="261">
        <v>102</v>
      </c>
      <c r="D71" s="261">
        <v>100000</v>
      </c>
      <c r="E71" s="261">
        <v>0</v>
      </c>
      <c r="F71" s="261">
        <v>0</v>
      </c>
      <c r="G71" s="261">
        <v>0</v>
      </c>
      <c r="H71" s="261">
        <v>0</v>
      </c>
      <c r="I71" s="262"/>
      <c r="J71" s="256">
        <f t="shared" ref="J71:J94" si="13">+((H71/D71)*100)</f>
        <v>0</v>
      </c>
      <c r="K71" s="257" t="s">
        <v>580</v>
      </c>
      <c r="L71" s="245"/>
      <c r="M71" s="245"/>
      <c r="N71" s="246"/>
    </row>
    <row r="72" spans="1:14">
      <c r="A72" s="260"/>
      <c r="B72" s="253" t="s">
        <v>624</v>
      </c>
      <c r="C72" s="261">
        <v>36409731</v>
      </c>
      <c r="D72" s="261">
        <v>36409731</v>
      </c>
      <c r="E72" s="261">
        <v>15196000</v>
      </c>
      <c r="F72" s="261">
        <v>15196000</v>
      </c>
      <c r="G72" s="261">
        <v>15196000</v>
      </c>
      <c r="H72" s="261">
        <v>15196000</v>
      </c>
      <c r="I72" s="262"/>
      <c r="J72" s="256">
        <f t="shared" si="13"/>
        <v>41.736095221357175</v>
      </c>
      <c r="K72" s="256">
        <f t="shared" ref="K72:K77" si="14">+((H72/E72)*100)</f>
        <v>100</v>
      </c>
      <c r="L72" s="245"/>
      <c r="M72" s="245"/>
      <c r="N72" s="246"/>
    </row>
    <row r="73" spans="1:14">
      <c r="A73" s="260"/>
      <c r="B73" s="253" t="s">
        <v>506</v>
      </c>
      <c r="C73" s="261">
        <v>6087816</v>
      </c>
      <c r="D73" s="261">
        <v>6087816</v>
      </c>
      <c r="E73" s="261">
        <v>1521956</v>
      </c>
      <c r="F73" s="261">
        <v>507320</v>
      </c>
      <c r="G73" s="261">
        <v>1014638</v>
      </c>
      <c r="H73" s="261">
        <v>1521956</v>
      </c>
      <c r="I73" s="262"/>
      <c r="J73" s="256">
        <f t="shared" si="13"/>
        <v>25.000032852504084</v>
      </c>
      <c r="K73" s="256">
        <f t="shared" si="14"/>
        <v>100</v>
      </c>
      <c r="L73" s="245"/>
      <c r="M73" s="245"/>
      <c r="N73" s="246"/>
    </row>
    <row r="74" spans="1:14">
      <c r="A74" s="260"/>
      <c r="B74" s="253" t="s">
        <v>471</v>
      </c>
      <c r="C74" s="261">
        <v>21572757</v>
      </c>
      <c r="D74" s="261">
        <v>23914974.299999997</v>
      </c>
      <c r="E74" s="261">
        <v>4595263.88</v>
      </c>
      <c r="F74" s="261">
        <v>730538.83</v>
      </c>
      <c r="G74" s="261">
        <v>2232353.4300000002</v>
      </c>
      <c r="H74" s="261">
        <v>4455963.9400000004</v>
      </c>
      <c r="I74" s="262"/>
      <c r="J74" s="256">
        <f t="shared" si="13"/>
        <v>18.632526567256235</v>
      </c>
      <c r="K74" s="256">
        <f t="shared" si="14"/>
        <v>96.968619351626884</v>
      </c>
      <c r="L74" s="245"/>
      <c r="M74" s="245"/>
      <c r="N74" s="246"/>
    </row>
    <row r="75" spans="1:14">
      <c r="A75" s="260"/>
      <c r="B75" s="253" t="s">
        <v>625</v>
      </c>
      <c r="C75" s="261">
        <v>2170791072</v>
      </c>
      <c r="D75" s="261">
        <v>2683892639</v>
      </c>
      <c r="E75" s="261">
        <v>682907362</v>
      </c>
      <c r="F75" s="261">
        <v>71506938</v>
      </c>
      <c r="G75" s="261">
        <v>685628248</v>
      </c>
      <c r="H75" s="261">
        <v>682907362</v>
      </c>
      <c r="I75" s="262"/>
      <c r="J75" s="256">
        <f t="shared" si="13"/>
        <v>25.444660195291814</v>
      </c>
      <c r="K75" s="256">
        <f t="shared" si="14"/>
        <v>100</v>
      </c>
      <c r="L75" s="245"/>
      <c r="M75" s="245"/>
      <c r="N75" s="246"/>
    </row>
    <row r="76" spans="1:14" ht="18">
      <c r="A76" s="260"/>
      <c r="B76" s="253" t="s">
        <v>626</v>
      </c>
      <c r="C76" s="261">
        <v>21366819</v>
      </c>
      <c r="D76" s="261">
        <v>20058568.390000001</v>
      </c>
      <c r="E76" s="261">
        <v>2883611.39</v>
      </c>
      <c r="F76" s="261">
        <v>633728.42000000004</v>
      </c>
      <c r="G76" s="261">
        <v>1710487.36</v>
      </c>
      <c r="H76" s="261">
        <v>2735460.16</v>
      </c>
      <c r="I76" s="262"/>
      <c r="J76" s="256">
        <f t="shared" si="13"/>
        <v>13.637364874772103</v>
      </c>
      <c r="K76" s="256">
        <f t="shared" si="14"/>
        <v>94.862302510186709</v>
      </c>
      <c r="L76" s="245"/>
      <c r="M76" s="245"/>
      <c r="N76" s="246"/>
    </row>
    <row r="77" spans="1:14">
      <c r="A77" s="260"/>
      <c r="B77" s="253" t="s">
        <v>627</v>
      </c>
      <c r="C77" s="261">
        <v>13326868</v>
      </c>
      <c r="D77" s="261">
        <v>13062335.67</v>
      </c>
      <c r="E77" s="261">
        <v>2660336.66</v>
      </c>
      <c r="F77" s="261">
        <v>596686.16</v>
      </c>
      <c r="G77" s="261">
        <v>1796583.42</v>
      </c>
      <c r="H77" s="261">
        <v>2575553.85</v>
      </c>
      <c r="I77" s="262"/>
      <c r="J77" s="256">
        <f t="shared" si="13"/>
        <v>19.717406710924003</v>
      </c>
      <c r="K77" s="256">
        <f t="shared" si="14"/>
        <v>96.813079664887226</v>
      </c>
      <c r="L77" s="245"/>
      <c r="M77" s="245"/>
      <c r="N77" s="246"/>
    </row>
    <row r="78" spans="1:14">
      <c r="A78" s="258">
        <v>21</v>
      </c>
      <c r="B78" s="259" t="s">
        <v>189</v>
      </c>
      <c r="C78" s="249">
        <f t="shared" ref="C78:H78" si="15">SUM(C79:C87)</f>
        <v>655000</v>
      </c>
      <c r="D78" s="249">
        <f t="shared" si="15"/>
        <v>655000</v>
      </c>
      <c r="E78" s="249">
        <f t="shared" si="15"/>
        <v>0</v>
      </c>
      <c r="F78" s="249">
        <f t="shared" si="15"/>
        <v>0</v>
      </c>
      <c r="G78" s="249">
        <f t="shared" si="15"/>
        <v>0</v>
      </c>
      <c r="H78" s="249">
        <f t="shared" si="15"/>
        <v>0</v>
      </c>
      <c r="I78" s="250"/>
      <c r="J78" s="251">
        <f t="shared" si="13"/>
        <v>0</v>
      </c>
      <c r="K78" s="251">
        <v>0</v>
      </c>
      <c r="L78" s="245"/>
      <c r="M78" s="245"/>
      <c r="N78" s="246"/>
    </row>
    <row r="79" spans="1:14">
      <c r="A79" s="252"/>
      <c r="B79" s="253" t="s">
        <v>27</v>
      </c>
      <c r="C79" s="261">
        <v>1648</v>
      </c>
      <c r="D79" s="261">
        <v>1648</v>
      </c>
      <c r="E79" s="261">
        <v>0</v>
      </c>
      <c r="F79" s="261">
        <v>0</v>
      </c>
      <c r="G79" s="261">
        <v>0</v>
      </c>
      <c r="H79" s="261">
        <v>0</v>
      </c>
      <c r="I79" s="262"/>
      <c r="J79" s="256">
        <f t="shared" si="13"/>
        <v>0</v>
      </c>
      <c r="K79" s="257" t="s">
        <v>580</v>
      </c>
      <c r="L79" s="245"/>
      <c r="M79" s="245"/>
      <c r="N79" s="246"/>
    </row>
    <row r="80" spans="1:14">
      <c r="A80" s="252"/>
      <c r="B80" s="253" t="s">
        <v>26</v>
      </c>
      <c r="C80" s="261">
        <v>25371</v>
      </c>
      <c r="D80" s="261">
        <v>25371</v>
      </c>
      <c r="E80" s="261">
        <v>0</v>
      </c>
      <c r="F80" s="261">
        <v>0</v>
      </c>
      <c r="G80" s="261">
        <v>0</v>
      </c>
      <c r="H80" s="261">
        <v>0</v>
      </c>
      <c r="I80" s="262"/>
      <c r="J80" s="256">
        <f t="shared" si="13"/>
        <v>0</v>
      </c>
      <c r="K80" s="257" t="s">
        <v>580</v>
      </c>
      <c r="L80" s="245"/>
      <c r="M80" s="245"/>
      <c r="N80" s="246"/>
    </row>
    <row r="81" spans="1:14" ht="18">
      <c r="A81" s="252"/>
      <c r="B81" s="253" t="s">
        <v>484</v>
      </c>
      <c r="C81" s="261">
        <v>219798</v>
      </c>
      <c r="D81" s="261">
        <v>219798</v>
      </c>
      <c r="E81" s="261">
        <v>0</v>
      </c>
      <c r="F81" s="261">
        <v>0</v>
      </c>
      <c r="G81" s="261">
        <v>0</v>
      </c>
      <c r="H81" s="261">
        <v>0</v>
      </c>
      <c r="I81" s="262"/>
      <c r="J81" s="256">
        <f t="shared" si="13"/>
        <v>0</v>
      </c>
      <c r="K81" s="257" t="s">
        <v>580</v>
      </c>
      <c r="L81" s="245"/>
      <c r="M81" s="245"/>
      <c r="N81" s="246"/>
    </row>
    <row r="82" spans="1:14">
      <c r="A82" s="252"/>
      <c r="B82" s="253" t="s">
        <v>486</v>
      </c>
      <c r="C82" s="261">
        <v>68161</v>
      </c>
      <c r="D82" s="261">
        <v>68161</v>
      </c>
      <c r="E82" s="261">
        <v>0</v>
      </c>
      <c r="F82" s="261">
        <v>0</v>
      </c>
      <c r="G82" s="261">
        <v>0</v>
      </c>
      <c r="H82" s="261">
        <v>0</v>
      </c>
      <c r="I82" s="262"/>
      <c r="J82" s="256">
        <f t="shared" si="13"/>
        <v>0</v>
      </c>
      <c r="K82" s="257" t="s">
        <v>580</v>
      </c>
      <c r="L82" s="245"/>
      <c r="M82" s="245"/>
      <c r="N82" s="246"/>
    </row>
    <row r="83" spans="1:14">
      <c r="A83" s="252"/>
      <c r="B83" s="253" t="s">
        <v>489</v>
      </c>
      <c r="C83" s="261">
        <v>68514</v>
      </c>
      <c r="D83" s="261">
        <v>68514</v>
      </c>
      <c r="E83" s="261">
        <v>0</v>
      </c>
      <c r="F83" s="261">
        <v>0</v>
      </c>
      <c r="G83" s="261">
        <v>0</v>
      </c>
      <c r="H83" s="261">
        <v>0</v>
      </c>
      <c r="I83" s="262"/>
      <c r="J83" s="256">
        <f t="shared" si="13"/>
        <v>0</v>
      </c>
      <c r="K83" s="257" t="s">
        <v>580</v>
      </c>
      <c r="L83" s="245"/>
      <c r="M83" s="245"/>
      <c r="N83" s="246"/>
    </row>
    <row r="84" spans="1:14">
      <c r="A84" s="252"/>
      <c r="B84" s="253" t="s">
        <v>488</v>
      </c>
      <c r="C84" s="261">
        <v>204327</v>
      </c>
      <c r="D84" s="261">
        <v>204327</v>
      </c>
      <c r="E84" s="261">
        <v>0</v>
      </c>
      <c r="F84" s="261">
        <v>0</v>
      </c>
      <c r="G84" s="261">
        <v>0</v>
      </c>
      <c r="H84" s="261">
        <v>0</v>
      </c>
      <c r="I84" s="262"/>
      <c r="J84" s="256">
        <f t="shared" si="13"/>
        <v>0</v>
      </c>
      <c r="K84" s="257" t="s">
        <v>580</v>
      </c>
      <c r="L84" s="245"/>
      <c r="M84" s="245"/>
      <c r="N84" s="246"/>
    </row>
    <row r="85" spans="1:14">
      <c r="A85" s="252"/>
      <c r="B85" s="253" t="s">
        <v>483</v>
      </c>
      <c r="C85" s="261">
        <v>33911</v>
      </c>
      <c r="D85" s="261">
        <v>33911</v>
      </c>
      <c r="E85" s="261">
        <v>0</v>
      </c>
      <c r="F85" s="261">
        <v>0</v>
      </c>
      <c r="G85" s="261">
        <v>0</v>
      </c>
      <c r="H85" s="261">
        <v>0</v>
      </c>
      <c r="I85" s="262"/>
      <c r="J85" s="256">
        <f t="shared" si="13"/>
        <v>0</v>
      </c>
      <c r="K85" s="257" t="s">
        <v>580</v>
      </c>
      <c r="L85" s="245"/>
      <c r="M85" s="245"/>
      <c r="N85" s="246"/>
    </row>
    <row r="86" spans="1:14">
      <c r="A86" s="252"/>
      <c r="B86" s="253" t="s">
        <v>487</v>
      </c>
      <c r="C86" s="261">
        <v>24180</v>
      </c>
      <c r="D86" s="261">
        <v>24180</v>
      </c>
      <c r="E86" s="261">
        <v>0</v>
      </c>
      <c r="F86" s="261">
        <v>0</v>
      </c>
      <c r="G86" s="261">
        <v>0</v>
      </c>
      <c r="H86" s="261">
        <v>0</v>
      </c>
      <c r="I86" s="262"/>
      <c r="J86" s="256">
        <f t="shared" si="13"/>
        <v>0</v>
      </c>
      <c r="K86" s="257" t="s">
        <v>580</v>
      </c>
      <c r="L86" s="245"/>
      <c r="M86" s="245"/>
      <c r="N86" s="246"/>
    </row>
    <row r="87" spans="1:14">
      <c r="A87" s="252"/>
      <c r="B87" s="253" t="s">
        <v>481</v>
      </c>
      <c r="C87" s="261">
        <v>9090</v>
      </c>
      <c r="D87" s="261">
        <v>9090</v>
      </c>
      <c r="E87" s="261">
        <v>0</v>
      </c>
      <c r="F87" s="261">
        <v>0</v>
      </c>
      <c r="G87" s="261">
        <v>0</v>
      </c>
      <c r="H87" s="261">
        <v>0</v>
      </c>
      <c r="I87" s="262"/>
      <c r="J87" s="256">
        <f t="shared" si="13"/>
        <v>0</v>
      </c>
      <c r="K87" s="257" t="s">
        <v>580</v>
      </c>
      <c r="L87" s="245"/>
      <c r="M87" s="245"/>
      <c r="N87" s="246"/>
    </row>
    <row r="88" spans="1:14">
      <c r="A88" s="258">
        <v>23</v>
      </c>
      <c r="B88" s="259" t="s">
        <v>258</v>
      </c>
      <c r="C88" s="249">
        <f t="shared" ref="C88:H88" si="16">C89+C90</f>
        <v>6580659907</v>
      </c>
      <c r="D88" s="249">
        <f t="shared" si="16"/>
        <v>6580659907</v>
      </c>
      <c r="E88" s="249">
        <f t="shared" si="16"/>
        <v>0</v>
      </c>
      <c r="F88" s="249">
        <f t="shared" si="16"/>
        <v>0</v>
      </c>
      <c r="G88" s="249">
        <f t="shared" si="16"/>
        <v>0</v>
      </c>
      <c r="H88" s="249">
        <f t="shared" si="16"/>
        <v>0</v>
      </c>
      <c r="I88" s="250"/>
      <c r="J88" s="265">
        <f t="shared" si="13"/>
        <v>0</v>
      </c>
      <c r="K88" s="266" t="s">
        <v>580</v>
      </c>
      <c r="L88" s="245"/>
      <c r="M88" s="245"/>
      <c r="N88" s="246"/>
    </row>
    <row r="89" spans="1:14">
      <c r="A89" s="252"/>
      <c r="B89" s="253" t="s">
        <v>628</v>
      </c>
      <c r="C89" s="267">
        <v>6245468947</v>
      </c>
      <c r="D89" s="267">
        <v>6245468947</v>
      </c>
      <c r="E89" s="267">
        <v>0</v>
      </c>
      <c r="F89" s="267">
        <v>0</v>
      </c>
      <c r="G89" s="267">
        <v>0</v>
      </c>
      <c r="H89" s="267">
        <v>0</v>
      </c>
      <c r="I89" s="268"/>
      <c r="J89" s="256">
        <f t="shared" si="13"/>
        <v>0</v>
      </c>
      <c r="K89" s="257" t="s">
        <v>580</v>
      </c>
      <c r="L89" s="245"/>
      <c r="M89" s="245"/>
      <c r="N89" s="246"/>
    </row>
    <row r="90" spans="1:14">
      <c r="A90" s="252"/>
      <c r="B90" s="253" t="s">
        <v>629</v>
      </c>
      <c r="C90" s="261">
        <v>335190960</v>
      </c>
      <c r="D90" s="261">
        <v>335190960</v>
      </c>
      <c r="E90" s="261">
        <v>0</v>
      </c>
      <c r="F90" s="261">
        <v>0</v>
      </c>
      <c r="G90" s="261">
        <v>0</v>
      </c>
      <c r="H90" s="261">
        <v>0</v>
      </c>
      <c r="I90" s="262"/>
      <c r="J90" s="256">
        <f t="shared" si="13"/>
        <v>0</v>
      </c>
      <c r="K90" s="257" t="s">
        <v>580</v>
      </c>
      <c r="L90" s="245"/>
      <c r="M90" s="245"/>
      <c r="N90" s="246"/>
    </row>
    <row r="91" spans="1:14">
      <c r="A91" s="258">
        <v>38</v>
      </c>
      <c r="B91" s="259" t="s">
        <v>385</v>
      </c>
      <c r="C91" s="249">
        <f t="shared" ref="C91:H91" si="17">SUM(C92:C94)</f>
        <v>232000000</v>
      </c>
      <c r="D91" s="249">
        <f t="shared" si="17"/>
        <v>232000000</v>
      </c>
      <c r="E91" s="249">
        <f t="shared" si="17"/>
        <v>1000000</v>
      </c>
      <c r="F91" s="249">
        <f t="shared" si="17"/>
        <v>1000000</v>
      </c>
      <c r="G91" s="249">
        <f t="shared" si="17"/>
        <v>1000000</v>
      </c>
      <c r="H91" s="249">
        <f t="shared" si="17"/>
        <v>1000000</v>
      </c>
      <c r="I91" s="250"/>
      <c r="J91" s="251">
        <f t="shared" si="13"/>
        <v>0.43103448275862066</v>
      </c>
      <c r="K91" s="251">
        <f>+((H91/E91)*100)</f>
        <v>100</v>
      </c>
      <c r="L91" s="245"/>
      <c r="M91" s="245"/>
      <c r="N91" s="246"/>
    </row>
    <row r="92" spans="1:14" ht="18">
      <c r="A92" s="260"/>
      <c r="B92" s="253" t="s">
        <v>98</v>
      </c>
      <c r="C92" s="261">
        <v>2000000</v>
      </c>
      <c r="D92" s="261">
        <v>2000000</v>
      </c>
      <c r="E92" s="261">
        <v>1000000</v>
      </c>
      <c r="F92" s="261">
        <v>1000000</v>
      </c>
      <c r="G92" s="261">
        <v>1000000</v>
      </c>
      <c r="H92" s="261">
        <v>1000000</v>
      </c>
      <c r="I92" s="262"/>
      <c r="J92" s="256">
        <f t="shared" si="13"/>
        <v>50</v>
      </c>
      <c r="K92" s="256">
        <f>+((H92/E92)*100)</f>
        <v>100</v>
      </c>
      <c r="L92" s="245"/>
      <c r="M92" s="245"/>
      <c r="N92" s="246"/>
    </row>
    <row r="93" spans="1:14">
      <c r="A93" s="260"/>
      <c r="B93" s="253" t="s">
        <v>630</v>
      </c>
      <c r="C93" s="261">
        <v>100000000</v>
      </c>
      <c r="D93" s="261">
        <v>100000000</v>
      </c>
      <c r="E93" s="261">
        <v>0</v>
      </c>
      <c r="F93" s="261">
        <v>0</v>
      </c>
      <c r="G93" s="261">
        <v>0</v>
      </c>
      <c r="H93" s="261">
        <v>0</v>
      </c>
      <c r="I93" s="262"/>
      <c r="J93" s="256">
        <f t="shared" si="13"/>
        <v>0</v>
      </c>
      <c r="K93" s="257" t="s">
        <v>580</v>
      </c>
      <c r="L93" s="245"/>
      <c r="M93" s="245"/>
      <c r="N93" s="246"/>
    </row>
    <row r="94" spans="1:14" ht="18.75" thickBot="1">
      <c r="A94" s="269"/>
      <c r="B94" s="270" t="s">
        <v>631</v>
      </c>
      <c r="C94" s="271">
        <v>130000000</v>
      </c>
      <c r="D94" s="271">
        <v>130000000</v>
      </c>
      <c r="E94" s="271">
        <v>0</v>
      </c>
      <c r="F94" s="271">
        <v>0</v>
      </c>
      <c r="G94" s="271">
        <v>0</v>
      </c>
      <c r="H94" s="271">
        <v>0</v>
      </c>
      <c r="I94" s="272"/>
      <c r="J94" s="273">
        <f t="shared" si="13"/>
        <v>0</v>
      </c>
      <c r="K94" s="274" t="s">
        <v>580</v>
      </c>
      <c r="L94" s="245"/>
      <c r="M94" s="245"/>
      <c r="N94" s="246"/>
    </row>
    <row r="95" spans="1:14" ht="14.25" customHeight="1">
      <c r="A95" s="403" t="s">
        <v>290</v>
      </c>
      <c r="B95" s="403"/>
      <c r="C95" s="403"/>
      <c r="D95" s="403"/>
      <c r="E95" s="403"/>
      <c r="F95" s="403"/>
      <c r="G95" s="403"/>
      <c r="H95" s="403"/>
      <c r="I95" s="403"/>
      <c r="J95" s="403"/>
      <c r="K95" s="403"/>
    </row>
    <row r="96" spans="1:14" ht="12.75" customHeight="1">
      <c r="A96" s="403" t="s">
        <v>102</v>
      </c>
      <c r="B96" s="403"/>
      <c r="C96" s="403"/>
      <c r="D96" s="403"/>
      <c r="E96" s="403"/>
      <c r="F96" s="403"/>
      <c r="G96" s="403"/>
      <c r="H96" s="403"/>
      <c r="I96" s="403"/>
      <c r="J96" s="403"/>
      <c r="K96" s="403"/>
    </row>
    <row r="97" spans="1:11" ht="12.75" customHeight="1">
      <c r="A97" s="403" t="s">
        <v>103</v>
      </c>
      <c r="B97" s="403"/>
      <c r="C97" s="403"/>
      <c r="D97" s="403"/>
      <c r="E97" s="403"/>
      <c r="F97" s="403"/>
      <c r="G97" s="403"/>
      <c r="H97" s="403"/>
      <c r="I97" s="403"/>
      <c r="J97" s="403"/>
      <c r="K97" s="403"/>
    </row>
  </sheetData>
  <mergeCells count="12">
    <mergeCell ref="F3:H3"/>
    <mergeCell ref="J3:K3"/>
    <mergeCell ref="A95:K95"/>
    <mergeCell ref="A96:K96"/>
    <mergeCell ref="A97:K97"/>
    <mergeCell ref="A1:K1"/>
    <mergeCell ref="A2:A5"/>
    <mergeCell ref="B2:B5"/>
    <mergeCell ref="C2:K2"/>
    <mergeCell ref="C3:C4"/>
    <mergeCell ref="D3:D4"/>
    <mergeCell ref="E3:E4"/>
  </mergeCells>
  <pageMargins left="0.70866141732283472" right="0.70866141732283472" top="0.74803149606299213" bottom="0.74803149606299213" header="0.31496062992125984" footer="0.31496062992125984"/>
  <pageSetup scale="6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80"/>
  <sheetViews>
    <sheetView showGridLines="0" topLeftCell="A52" zoomScale="130" zoomScaleNormal="130" workbookViewId="0">
      <selection activeCell="C77" sqref="C77"/>
    </sheetView>
  </sheetViews>
  <sheetFormatPr baseColWidth="10" defaultRowHeight="15"/>
  <cols>
    <col min="1" max="1" width="4.7109375" customWidth="1"/>
    <col min="2" max="2" width="49.140625" customWidth="1"/>
    <col min="3" max="8" width="12.7109375" customWidth="1"/>
    <col min="9" max="9" width="2.7109375" customWidth="1"/>
    <col min="10" max="11" width="11.7109375" customWidth="1"/>
  </cols>
  <sheetData>
    <row r="1" spans="1:13">
      <c r="A1" s="417" t="s">
        <v>632</v>
      </c>
      <c r="B1" s="417"/>
      <c r="C1" s="417"/>
      <c r="D1" s="417"/>
      <c r="E1" s="417"/>
      <c r="F1" s="417"/>
      <c r="G1" s="417"/>
      <c r="H1" s="417"/>
      <c r="I1" s="417"/>
      <c r="J1" s="417"/>
      <c r="K1" s="417"/>
    </row>
    <row r="2" spans="1:13">
      <c r="A2" s="417" t="s">
        <v>633</v>
      </c>
      <c r="B2" s="417"/>
      <c r="C2" s="417"/>
      <c r="D2" s="417"/>
      <c r="E2" s="417"/>
      <c r="F2" s="417"/>
      <c r="G2" s="417"/>
      <c r="H2" s="417"/>
      <c r="I2" s="417"/>
      <c r="J2" s="417"/>
      <c r="K2" s="417"/>
    </row>
    <row r="3" spans="1:13">
      <c r="A3" s="417" t="s">
        <v>294</v>
      </c>
      <c r="B3" s="417"/>
      <c r="C3" s="417"/>
      <c r="D3" s="417"/>
      <c r="E3" s="417"/>
      <c r="F3" s="417"/>
      <c r="G3" s="417"/>
      <c r="H3" s="417"/>
      <c r="I3" s="417"/>
      <c r="J3" s="417"/>
      <c r="K3" s="417"/>
    </row>
    <row r="4" spans="1:13">
      <c r="A4" s="417" t="s">
        <v>518</v>
      </c>
      <c r="B4" s="417"/>
      <c r="C4" s="417"/>
      <c r="D4" s="417"/>
      <c r="E4" s="417"/>
      <c r="F4" s="417"/>
      <c r="G4" s="417"/>
      <c r="H4" s="417"/>
      <c r="I4" s="417"/>
      <c r="J4" s="417"/>
      <c r="K4" s="417"/>
    </row>
    <row r="5" spans="1:13" s="278" customFormat="1" ht="9">
      <c r="A5" s="418" t="s">
        <v>7</v>
      </c>
      <c r="B5" s="420" t="s">
        <v>634</v>
      </c>
      <c r="C5" s="277" t="s">
        <v>1</v>
      </c>
      <c r="D5" s="277"/>
      <c r="E5" s="277"/>
      <c r="F5" s="277"/>
      <c r="G5" s="277"/>
      <c r="H5" s="277"/>
      <c r="I5" s="277"/>
      <c r="J5" s="277"/>
      <c r="K5" s="277"/>
    </row>
    <row r="6" spans="1:13" s="278" customFormat="1" ht="9">
      <c r="A6" s="418"/>
      <c r="B6" s="420"/>
      <c r="C6" s="422" t="s">
        <v>2</v>
      </c>
      <c r="D6" s="422" t="s">
        <v>3</v>
      </c>
      <c r="E6" s="422" t="s">
        <v>4</v>
      </c>
      <c r="F6" s="279" t="s">
        <v>109</v>
      </c>
      <c r="G6" s="279"/>
      <c r="H6" s="279"/>
      <c r="I6" s="280"/>
      <c r="J6" s="279" t="s">
        <v>6</v>
      </c>
      <c r="K6" s="279"/>
    </row>
    <row r="7" spans="1:13" s="278" customFormat="1" ht="18">
      <c r="A7" s="418"/>
      <c r="B7" s="420"/>
      <c r="C7" s="422"/>
      <c r="D7" s="422"/>
      <c r="E7" s="422"/>
      <c r="F7" s="281" t="s">
        <v>110</v>
      </c>
      <c r="G7" s="281" t="s">
        <v>635</v>
      </c>
      <c r="H7" s="281" t="s">
        <v>636</v>
      </c>
      <c r="I7" s="281"/>
      <c r="J7" s="282" t="s">
        <v>3</v>
      </c>
      <c r="K7" s="282" t="s">
        <v>13</v>
      </c>
    </row>
    <row r="8" spans="1:13" s="278" customFormat="1" ht="9.75" thickBot="1">
      <c r="A8" s="419"/>
      <c r="B8" s="421"/>
      <c r="C8" s="283" t="s">
        <v>14</v>
      </c>
      <c r="D8" s="283" t="s">
        <v>15</v>
      </c>
      <c r="E8" s="283" t="s">
        <v>16</v>
      </c>
      <c r="F8" s="284" t="s">
        <v>17</v>
      </c>
      <c r="G8" s="284" t="s">
        <v>18</v>
      </c>
      <c r="H8" s="284" t="s">
        <v>19</v>
      </c>
      <c r="I8" s="284"/>
      <c r="J8" s="284" t="s">
        <v>558</v>
      </c>
      <c r="K8" s="284" t="s">
        <v>559</v>
      </c>
    </row>
    <row r="9" spans="1:13" s="290" customFormat="1" ht="8.25">
      <c r="A9" s="285" t="s">
        <v>22</v>
      </c>
      <c r="B9" s="132"/>
      <c r="C9" s="146">
        <f t="shared" ref="C9:H9" si="0">C10+C12+C15+C53+C56+C60+C62+C64+C66+C76</f>
        <v>203283348759.22806</v>
      </c>
      <c r="D9" s="146">
        <f t="shared" si="0"/>
        <v>204096430006.50955</v>
      </c>
      <c r="E9" s="146">
        <f t="shared" si="0"/>
        <v>49259738622.494316</v>
      </c>
      <c r="F9" s="146">
        <f t="shared" si="0"/>
        <v>22597628106.555355</v>
      </c>
      <c r="G9" s="146">
        <f t="shared" si="0"/>
        <v>39145280809.719078</v>
      </c>
      <c r="H9" s="146">
        <f t="shared" si="0"/>
        <v>49022823701.808167</v>
      </c>
      <c r="I9" s="286"/>
      <c r="J9" s="287">
        <f>IF(H9=0,"n.a.",IF(D9=0,"n.a.",(H9/D9)*100))</f>
        <v>24.019442035436196</v>
      </c>
      <c r="K9" s="287">
        <f t="shared" ref="K9:K72" si="1">IF(H9=0,"n.a.",IF(E9=0,"n.a.",(H9/E9)*100))</f>
        <v>99.519049578192522</v>
      </c>
      <c r="L9" s="288"/>
      <c r="M9" s="289"/>
    </row>
    <row r="10" spans="1:13" s="290" customFormat="1" ht="8.25">
      <c r="A10" s="291" t="s">
        <v>637</v>
      </c>
      <c r="B10" s="292"/>
      <c r="C10" s="293">
        <f t="shared" ref="C10:H10" si="2">C11</f>
        <v>67822383.390000001</v>
      </c>
      <c r="D10" s="293">
        <f t="shared" si="2"/>
        <v>67822383.390000001</v>
      </c>
      <c r="E10" s="293">
        <f t="shared" si="2"/>
        <v>11682899.619999997</v>
      </c>
      <c r="F10" s="293">
        <f t="shared" si="2"/>
        <v>3566694.46</v>
      </c>
      <c r="G10" s="293">
        <f t="shared" si="2"/>
        <v>7796881.5200000014</v>
      </c>
      <c r="H10" s="293">
        <f t="shared" si="2"/>
        <v>11682899.619999997</v>
      </c>
      <c r="I10" s="294"/>
      <c r="J10" s="295">
        <f t="shared" ref="J10:J73" si="3">IF(H10=0,"n.a.",IF(D10=0,"n.a.",(H10/D10)*100))</f>
        <v>17.225728492641814</v>
      </c>
      <c r="K10" s="295">
        <f t="shared" si="1"/>
        <v>100</v>
      </c>
      <c r="L10" s="288"/>
      <c r="M10" s="289"/>
    </row>
    <row r="11" spans="1:13" s="290" customFormat="1" ht="8.25">
      <c r="A11" s="296"/>
      <c r="B11" s="134" t="s">
        <v>30</v>
      </c>
      <c r="C11" s="297">
        <v>67822383.390000001</v>
      </c>
      <c r="D11" s="297">
        <v>67822383.390000001</v>
      </c>
      <c r="E11" s="297">
        <v>11682899.619999997</v>
      </c>
      <c r="F11" s="297">
        <v>3566694.46</v>
      </c>
      <c r="G11" s="297">
        <v>7796881.5200000014</v>
      </c>
      <c r="H11" s="297">
        <v>11682899.619999997</v>
      </c>
      <c r="I11" s="298"/>
      <c r="J11" s="299">
        <f t="shared" si="3"/>
        <v>17.225728492641814</v>
      </c>
      <c r="K11" s="299">
        <f t="shared" si="1"/>
        <v>100</v>
      </c>
      <c r="L11" s="288"/>
      <c r="M11" s="289"/>
    </row>
    <row r="12" spans="1:13" s="290" customFormat="1" ht="8.25">
      <c r="A12" s="291" t="s">
        <v>44</v>
      </c>
      <c r="B12" s="292"/>
      <c r="C12" s="293">
        <f t="shared" ref="C12:H12" si="4">SUM(C13:C14)</f>
        <v>205000000</v>
      </c>
      <c r="D12" s="293">
        <f t="shared" si="4"/>
        <v>205000000</v>
      </c>
      <c r="E12" s="293">
        <f t="shared" si="4"/>
        <v>0</v>
      </c>
      <c r="F12" s="293">
        <f t="shared" si="4"/>
        <v>0</v>
      </c>
      <c r="G12" s="293">
        <f t="shared" si="4"/>
        <v>0</v>
      </c>
      <c r="H12" s="293">
        <f t="shared" si="4"/>
        <v>0</v>
      </c>
      <c r="I12" s="294"/>
      <c r="J12" s="295" t="str">
        <f t="shared" si="3"/>
        <v>n.a.</v>
      </c>
      <c r="K12" s="295" t="str">
        <f t="shared" si="1"/>
        <v>n.a.</v>
      </c>
      <c r="L12" s="288"/>
      <c r="M12" s="289"/>
    </row>
    <row r="13" spans="1:13" s="290" customFormat="1" ht="8.25">
      <c r="A13" s="296"/>
      <c r="B13" s="134" t="s">
        <v>436</v>
      </c>
      <c r="C13" s="138">
        <v>105000000</v>
      </c>
      <c r="D13" s="138">
        <v>105000000</v>
      </c>
      <c r="E13" s="138">
        <v>0</v>
      </c>
      <c r="F13" s="138">
        <v>0</v>
      </c>
      <c r="G13" s="138">
        <v>0</v>
      </c>
      <c r="H13" s="138">
        <v>0</v>
      </c>
      <c r="I13" s="286"/>
      <c r="J13" s="299" t="str">
        <f t="shared" si="3"/>
        <v>n.a.</v>
      </c>
      <c r="K13" s="299" t="str">
        <f t="shared" si="1"/>
        <v>n.a.</v>
      </c>
      <c r="L13" s="288"/>
      <c r="M13" s="289"/>
    </row>
    <row r="14" spans="1:13" s="290" customFormat="1" ht="8.25">
      <c r="A14" s="296"/>
      <c r="B14" s="134" t="s">
        <v>437</v>
      </c>
      <c r="C14" s="297">
        <v>100000000</v>
      </c>
      <c r="D14" s="297">
        <v>100000000</v>
      </c>
      <c r="E14" s="297">
        <v>0</v>
      </c>
      <c r="F14" s="297">
        <v>0</v>
      </c>
      <c r="G14" s="297">
        <v>0</v>
      </c>
      <c r="H14" s="297">
        <v>0</v>
      </c>
      <c r="I14" s="298"/>
      <c r="J14" s="299" t="str">
        <f t="shared" si="3"/>
        <v>n.a.</v>
      </c>
      <c r="K14" s="299" t="str">
        <f t="shared" si="1"/>
        <v>n.a.</v>
      </c>
      <c r="L14" s="288"/>
      <c r="M14" s="289"/>
    </row>
    <row r="15" spans="1:13" s="290" customFormat="1" ht="8.25">
      <c r="A15" s="291" t="s">
        <v>47</v>
      </c>
      <c r="B15" s="292"/>
      <c r="C15" s="293">
        <f t="shared" ref="C15:H15" si="5">C16+C20+C36+C50</f>
        <v>188884624777.42999</v>
      </c>
      <c r="D15" s="293">
        <f t="shared" si="5"/>
        <v>189351677028.44998</v>
      </c>
      <c r="E15" s="293">
        <f t="shared" si="5"/>
        <v>46359099794.329994</v>
      </c>
      <c r="F15" s="293">
        <f t="shared" si="5"/>
        <v>21506312364.279999</v>
      </c>
      <c r="G15" s="293">
        <f t="shared" si="5"/>
        <v>37252698952.449997</v>
      </c>
      <c r="H15" s="293">
        <f t="shared" si="5"/>
        <v>46358871590.700005</v>
      </c>
      <c r="I15" s="294"/>
      <c r="J15" s="295">
        <f t="shared" si="3"/>
        <v>24.482947454294059</v>
      </c>
      <c r="K15" s="295">
        <f t="shared" si="1"/>
        <v>99.999507747926515</v>
      </c>
      <c r="L15" s="288"/>
      <c r="M15" s="289"/>
    </row>
    <row r="16" spans="1:13" s="290" customFormat="1" ht="8.25">
      <c r="A16" s="285"/>
      <c r="B16" s="132" t="s">
        <v>638</v>
      </c>
      <c r="C16" s="146">
        <f t="shared" ref="C16:H16" si="6">SUM(C17:C19)</f>
        <v>7057408870.4300003</v>
      </c>
      <c r="D16" s="146">
        <f t="shared" si="6"/>
        <v>7057347314.75</v>
      </c>
      <c r="E16" s="146">
        <f t="shared" si="6"/>
        <v>2235247554.1599998</v>
      </c>
      <c r="F16" s="146">
        <f t="shared" si="6"/>
        <v>785525500.16999996</v>
      </c>
      <c r="G16" s="146">
        <f t="shared" si="6"/>
        <v>2070373716.25</v>
      </c>
      <c r="H16" s="146">
        <f t="shared" si="6"/>
        <v>2235247554.1599998</v>
      </c>
      <c r="I16" s="286"/>
      <c r="J16" s="287">
        <f t="shared" si="3"/>
        <v>31.67263072752969</v>
      </c>
      <c r="K16" s="287">
        <f t="shared" si="1"/>
        <v>100</v>
      </c>
      <c r="L16" s="288"/>
      <c r="M16" s="289"/>
    </row>
    <row r="17" spans="1:13" s="290" customFormat="1" ht="8.25">
      <c r="A17" s="296"/>
      <c r="B17" s="134" t="s">
        <v>53</v>
      </c>
      <c r="C17" s="297">
        <v>130000000</v>
      </c>
      <c r="D17" s="297">
        <v>130000000</v>
      </c>
      <c r="E17" s="297">
        <v>0</v>
      </c>
      <c r="F17" s="297">
        <v>0</v>
      </c>
      <c r="G17" s="297">
        <v>0</v>
      </c>
      <c r="H17" s="297">
        <v>0</v>
      </c>
      <c r="I17" s="298"/>
      <c r="J17" s="299" t="str">
        <f t="shared" si="3"/>
        <v>n.a.</v>
      </c>
      <c r="K17" s="299" t="str">
        <f t="shared" si="1"/>
        <v>n.a.</v>
      </c>
      <c r="L17" s="288"/>
      <c r="M17" s="289"/>
    </row>
    <row r="18" spans="1:13" s="290" customFormat="1" ht="8.25">
      <c r="A18" s="296"/>
      <c r="B18" s="134" t="s">
        <v>54</v>
      </c>
      <c r="C18" s="297">
        <v>51792245.25</v>
      </c>
      <c r="D18" s="297">
        <v>51730689.57</v>
      </c>
      <c r="E18" s="297">
        <v>37950.1</v>
      </c>
      <c r="F18" s="297">
        <v>17220.79</v>
      </c>
      <c r="G18" s="297">
        <v>17220.79</v>
      </c>
      <c r="H18" s="297">
        <v>37950.1</v>
      </c>
      <c r="I18" s="298"/>
      <c r="J18" s="299">
        <f t="shared" si="3"/>
        <v>7.3360901073331652E-2</v>
      </c>
      <c r="K18" s="299">
        <f t="shared" si="1"/>
        <v>100</v>
      </c>
      <c r="L18" s="288"/>
      <c r="M18" s="289"/>
    </row>
    <row r="19" spans="1:13" s="290" customFormat="1" ht="8.25">
      <c r="A19" s="296"/>
      <c r="B19" s="134" t="s">
        <v>84</v>
      </c>
      <c r="C19" s="297">
        <v>6875616625.1800003</v>
      </c>
      <c r="D19" s="297">
        <v>6875616625.1800003</v>
      </c>
      <c r="E19" s="297">
        <v>2235209604.0599999</v>
      </c>
      <c r="F19" s="297">
        <v>785508279.38</v>
      </c>
      <c r="G19" s="297">
        <v>2070356495.46</v>
      </c>
      <c r="H19" s="297">
        <v>2235209604.0599999</v>
      </c>
      <c r="I19" s="298"/>
      <c r="J19" s="299">
        <f t="shared" si="3"/>
        <v>32.509223912720458</v>
      </c>
      <c r="K19" s="299">
        <f t="shared" si="1"/>
        <v>100</v>
      </c>
      <c r="L19" s="288"/>
      <c r="M19" s="289"/>
    </row>
    <row r="20" spans="1:13" s="290" customFormat="1" ht="8.25">
      <c r="A20" s="285"/>
      <c r="B20" s="132" t="s">
        <v>639</v>
      </c>
      <c r="C20" s="300">
        <f t="shared" ref="C20:H20" si="7">SUM(C21:C35)</f>
        <v>78066947400</v>
      </c>
      <c r="D20" s="300">
        <f t="shared" si="7"/>
        <v>78054920877.439972</v>
      </c>
      <c r="E20" s="300">
        <f t="shared" si="7"/>
        <v>19857463510.400002</v>
      </c>
      <c r="F20" s="300">
        <f t="shared" si="7"/>
        <v>8997070343.2700005</v>
      </c>
      <c r="G20" s="300">
        <f t="shared" si="7"/>
        <v>16495702375.66</v>
      </c>
      <c r="H20" s="300">
        <f t="shared" si="7"/>
        <v>19857278716.75</v>
      </c>
      <c r="I20" s="286"/>
      <c r="J20" s="287">
        <f t="shared" si="3"/>
        <v>25.440136885065119</v>
      </c>
      <c r="K20" s="287">
        <f t="shared" si="1"/>
        <v>99.999069399523734</v>
      </c>
      <c r="L20" s="288"/>
      <c r="M20" s="289"/>
    </row>
    <row r="21" spans="1:13" s="290" customFormat="1" ht="8.25">
      <c r="A21" s="296"/>
      <c r="B21" s="134" t="s">
        <v>640</v>
      </c>
      <c r="C21" s="297">
        <v>49082765</v>
      </c>
      <c r="D21" s="297">
        <v>0</v>
      </c>
      <c r="E21" s="297">
        <v>0</v>
      </c>
      <c r="F21" s="297">
        <v>0</v>
      </c>
      <c r="G21" s="297">
        <v>0</v>
      </c>
      <c r="H21" s="297">
        <v>0</v>
      </c>
      <c r="I21" s="298"/>
      <c r="J21" s="299" t="str">
        <f t="shared" si="3"/>
        <v>n.a.</v>
      </c>
      <c r="K21" s="299" t="str">
        <f t="shared" si="1"/>
        <v>n.a.</v>
      </c>
      <c r="L21" s="288"/>
      <c r="M21" s="289"/>
    </row>
    <row r="22" spans="1:13" s="290" customFormat="1" ht="8.25">
      <c r="A22" s="296"/>
      <c r="B22" s="134" t="s">
        <v>641</v>
      </c>
      <c r="C22" s="297">
        <v>1713375</v>
      </c>
      <c r="D22" s="297">
        <v>1712887.5</v>
      </c>
      <c r="E22" s="297">
        <v>223979.66</v>
      </c>
      <c r="F22" s="297">
        <v>0</v>
      </c>
      <c r="G22" s="297">
        <v>205854.65</v>
      </c>
      <c r="H22" s="297">
        <v>223979.66</v>
      </c>
      <c r="I22" s="298"/>
      <c r="J22" s="299">
        <f t="shared" si="3"/>
        <v>13.076145397756711</v>
      </c>
      <c r="K22" s="299">
        <f t="shared" si="1"/>
        <v>100</v>
      </c>
      <c r="L22" s="288"/>
      <c r="M22" s="289"/>
    </row>
    <row r="23" spans="1:13" s="290" customFormat="1" ht="8.25">
      <c r="A23" s="296"/>
      <c r="B23" s="134" t="s">
        <v>642</v>
      </c>
      <c r="C23" s="297">
        <v>35941987</v>
      </c>
      <c r="D23" s="297">
        <v>35493734.100000001</v>
      </c>
      <c r="E23" s="297">
        <v>7485732.0499999998</v>
      </c>
      <c r="F23" s="297">
        <v>2896107</v>
      </c>
      <c r="G23" s="297">
        <v>5038395</v>
      </c>
      <c r="H23" s="297">
        <v>7485732.0499999998</v>
      </c>
      <c r="I23" s="298"/>
      <c r="J23" s="299">
        <f t="shared" si="3"/>
        <v>21.090291680525098</v>
      </c>
      <c r="K23" s="299">
        <f t="shared" si="1"/>
        <v>100</v>
      </c>
      <c r="L23" s="288"/>
      <c r="M23" s="289"/>
    </row>
    <row r="24" spans="1:13" s="290" customFormat="1" ht="8.25">
      <c r="A24" s="296"/>
      <c r="B24" s="134" t="s">
        <v>643</v>
      </c>
      <c r="C24" s="297">
        <v>2648446919</v>
      </c>
      <c r="D24" s="297">
        <v>2549426447.9699998</v>
      </c>
      <c r="E24" s="297">
        <v>671397608.39999962</v>
      </c>
      <c r="F24" s="297">
        <v>277927113.21000004</v>
      </c>
      <c r="G24" s="297">
        <v>559248942.57999992</v>
      </c>
      <c r="H24" s="297">
        <v>671397608.39999962</v>
      </c>
      <c r="I24" s="298"/>
      <c r="J24" s="299">
        <f t="shared" si="3"/>
        <v>26.33524136123264</v>
      </c>
      <c r="K24" s="299">
        <f t="shared" si="1"/>
        <v>100</v>
      </c>
      <c r="L24" s="288"/>
      <c r="M24" s="289"/>
    </row>
    <row r="25" spans="1:13" s="290" customFormat="1" ht="8.25">
      <c r="A25" s="296"/>
      <c r="B25" s="134" t="s">
        <v>644</v>
      </c>
      <c r="C25" s="297">
        <v>7021292470</v>
      </c>
      <c r="D25" s="297">
        <v>7017354640.7799969</v>
      </c>
      <c r="E25" s="297">
        <v>2062294325.2100003</v>
      </c>
      <c r="F25" s="297">
        <v>994866968.55999994</v>
      </c>
      <c r="G25" s="297">
        <v>1598254689.05</v>
      </c>
      <c r="H25" s="297">
        <v>2062293996.3500001</v>
      </c>
      <c r="I25" s="298"/>
      <c r="J25" s="299">
        <f t="shared" si="3"/>
        <v>29.388481869868428</v>
      </c>
      <c r="K25" s="299">
        <f t="shared" si="1"/>
        <v>99.999984053682539</v>
      </c>
      <c r="L25" s="288"/>
      <c r="M25" s="289"/>
    </row>
    <row r="26" spans="1:13" s="290" customFormat="1" ht="8.25">
      <c r="A26" s="296"/>
      <c r="B26" s="134" t="s">
        <v>645</v>
      </c>
      <c r="C26" s="297">
        <v>26264528351</v>
      </c>
      <c r="D26" s="297">
        <v>26403988559.069973</v>
      </c>
      <c r="E26" s="297">
        <v>7926953837.71</v>
      </c>
      <c r="F26" s="297">
        <v>3829623429.630002</v>
      </c>
      <c r="G26" s="297">
        <v>6629448187.7699986</v>
      </c>
      <c r="H26" s="297">
        <v>7926769372.9199972</v>
      </c>
      <c r="I26" s="298"/>
      <c r="J26" s="299">
        <f t="shared" si="3"/>
        <v>30.021105921881986</v>
      </c>
      <c r="K26" s="299">
        <f t="shared" si="1"/>
        <v>99.997672942295623</v>
      </c>
      <c r="L26" s="288"/>
      <c r="M26" s="289"/>
    </row>
    <row r="27" spans="1:13" s="290" customFormat="1" ht="8.25">
      <c r="A27" s="296"/>
      <c r="B27" s="134" t="s">
        <v>646</v>
      </c>
      <c r="C27" s="297">
        <v>16846933</v>
      </c>
      <c r="D27" s="297">
        <v>16846933</v>
      </c>
      <c r="E27" s="297">
        <v>288391.05</v>
      </c>
      <c r="F27" s="297">
        <v>0</v>
      </c>
      <c r="G27" s="297">
        <v>96130.35</v>
      </c>
      <c r="H27" s="297">
        <v>288391.05</v>
      </c>
      <c r="I27" s="298"/>
      <c r="J27" s="299">
        <f t="shared" si="3"/>
        <v>1.7118311683200733</v>
      </c>
      <c r="K27" s="299">
        <f t="shared" si="1"/>
        <v>100</v>
      </c>
      <c r="L27" s="288"/>
      <c r="M27" s="289"/>
    </row>
    <row r="28" spans="1:13" s="290" customFormat="1" ht="8.25">
      <c r="A28" s="296"/>
      <c r="B28" s="134" t="s">
        <v>622</v>
      </c>
      <c r="C28" s="297">
        <v>147704000</v>
      </c>
      <c r="D28" s="297">
        <v>147704000</v>
      </c>
      <c r="E28" s="297">
        <v>12537014</v>
      </c>
      <c r="F28" s="297">
        <v>0</v>
      </c>
      <c r="G28" s="297">
        <v>12537014</v>
      </c>
      <c r="H28" s="297">
        <v>12537014</v>
      </c>
      <c r="I28" s="298"/>
      <c r="J28" s="299">
        <f t="shared" si="3"/>
        <v>8.4879312679412884</v>
      </c>
      <c r="K28" s="299">
        <f t="shared" si="1"/>
        <v>100</v>
      </c>
      <c r="L28" s="288"/>
      <c r="M28" s="289"/>
    </row>
    <row r="29" spans="1:13" s="290" customFormat="1" ht="8.25">
      <c r="A29" s="296"/>
      <c r="B29" s="134" t="s">
        <v>647</v>
      </c>
      <c r="C29" s="297">
        <v>524488143</v>
      </c>
      <c r="D29" s="297">
        <v>524488143</v>
      </c>
      <c r="E29" s="297">
        <v>31809950</v>
      </c>
      <c r="F29" s="297">
        <v>105348</v>
      </c>
      <c r="G29" s="297">
        <v>17331249</v>
      </c>
      <c r="H29" s="297">
        <v>31809950</v>
      </c>
      <c r="I29" s="298"/>
      <c r="J29" s="299">
        <f t="shared" si="3"/>
        <v>6.0649512147312734</v>
      </c>
      <c r="K29" s="299">
        <f t="shared" si="1"/>
        <v>100</v>
      </c>
      <c r="L29" s="288"/>
      <c r="M29" s="289"/>
    </row>
    <row r="30" spans="1:13" s="290" customFormat="1" ht="8.25">
      <c r="A30" s="296"/>
      <c r="B30" s="134" t="s">
        <v>53</v>
      </c>
      <c r="C30" s="297">
        <v>5242935046</v>
      </c>
      <c r="D30" s="297">
        <v>5244938121.0200005</v>
      </c>
      <c r="E30" s="297">
        <v>725522715.78999996</v>
      </c>
      <c r="F30" s="297">
        <v>118374285</v>
      </c>
      <c r="G30" s="297">
        <v>684046369.00999999</v>
      </c>
      <c r="H30" s="297">
        <v>725522715.78999996</v>
      </c>
      <c r="I30" s="298"/>
      <c r="J30" s="299">
        <f t="shared" si="3"/>
        <v>13.832817452742516</v>
      </c>
      <c r="K30" s="299">
        <f t="shared" si="1"/>
        <v>100</v>
      </c>
      <c r="L30" s="288"/>
      <c r="M30" s="289"/>
    </row>
    <row r="31" spans="1:13" s="290" customFormat="1" ht="8.25">
      <c r="A31" s="296"/>
      <c r="B31" s="134" t="s">
        <v>54</v>
      </c>
      <c r="C31" s="297">
        <v>50000000</v>
      </c>
      <c r="D31" s="297">
        <v>49000000</v>
      </c>
      <c r="E31" s="297">
        <v>0</v>
      </c>
      <c r="F31" s="297">
        <v>0</v>
      </c>
      <c r="G31" s="297">
        <v>0</v>
      </c>
      <c r="H31" s="297">
        <v>0</v>
      </c>
      <c r="I31" s="298"/>
      <c r="J31" s="299" t="str">
        <f t="shared" si="3"/>
        <v>n.a.</v>
      </c>
      <c r="K31" s="299" t="str">
        <f t="shared" si="1"/>
        <v>n.a.</v>
      </c>
      <c r="L31" s="288"/>
      <c r="M31" s="289"/>
    </row>
    <row r="32" spans="1:13" s="290" customFormat="1" ht="8.25">
      <c r="A32" s="296"/>
      <c r="B32" s="134" t="s">
        <v>84</v>
      </c>
      <c r="C32" s="297">
        <v>10182140083</v>
      </c>
      <c r="D32" s="297">
        <v>10182140083</v>
      </c>
      <c r="E32" s="297">
        <v>3015852290</v>
      </c>
      <c r="F32" s="297">
        <v>1071297616</v>
      </c>
      <c r="G32" s="297">
        <v>2794729775</v>
      </c>
      <c r="H32" s="297">
        <v>3015852290</v>
      </c>
      <c r="I32" s="298"/>
      <c r="J32" s="299">
        <f t="shared" si="3"/>
        <v>29.619041433492328</v>
      </c>
      <c r="K32" s="299">
        <f t="shared" si="1"/>
        <v>100</v>
      </c>
      <c r="L32" s="288"/>
      <c r="M32" s="289"/>
    </row>
    <row r="33" spans="1:13" s="290" customFormat="1" ht="8.25">
      <c r="A33" s="296"/>
      <c r="B33" s="134" t="s">
        <v>648</v>
      </c>
      <c r="C33" s="297">
        <v>22565633809</v>
      </c>
      <c r="D33" s="297">
        <v>22565633809</v>
      </c>
      <c r="E33" s="297">
        <v>5388528207.9900007</v>
      </c>
      <c r="F33" s="297">
        <v>2700845677.8699999</v>
      </c>
      <c r="G33" s="297">
        <v>4182953667.8600006</v>
      </c>
      <c r="H33" s="297">
        <v>5388528207.9900007</v>
      </c>
      <c r="I33" s="298"/>
      <c r="J33" s="299">
        <f t="shared" si="3"/>
        <v>23.879356784744324</v>
      </c>
      <c r="K33" s="299">
        <f t="shared" si="1"/>
        <v>100</v>
      </c>
      <c r="L33" s="288"/>
      <c r="M33" s="289"/>
    </row>
    <row r="34" spans="1:13" s="290" customFormat="1" ht="8.25">
      <c r="A34" s="296"/>
      <c r="B34" s="134" t="s">
        <v>649</v>
      </c>
      <c r="C34" s="297">
        <v>3165740000</v>
      </c>
      <c r="D34" s="297">
        <v>3165740000</v>
      </c>
      <c r="E34" s="297">
        <v>8694032.540000001</v>
      </c>
      <c r="F34" s="297">
        <v>0</v>
      </c>
      <c r="G34" s="297">
        <v>7350489.3900000006</v>
      </c>
      <c r="H34" s="297">
        <v>8694032.540000001</v>
      </c>
      <c r="I34" s="298"/>
      <c r="J34" s="299">
        <f t="shared" si="3"/>
        <v>0.27462876104796985</v>
      </c>
      <c r="K34" s="299">
        <f t="shared" si="1"/>
        <v>100</v>
      </c>
      <c r="L34" s="288"/>
      <c r="M34" s="289"/>
    </row>
    <row r="35" spans="1:13" s="290" customFormat="1" ht="8.25">
      <c r="A35" s="296"/>
      <c r="B35" s="134" t="s">
        <v>527</v>
      </c>
      <c r="C35" s="297">
        <v>150453519</v>
      </c>
      <c r="D35" s="297">
        <v>150453519</v>
      </c>
      <c r="E35" s="297">
        <v>5875426</v>
      </c>
      <c r="F35" s="297">
        <v>1133798</v>
      </c>
      <c r="G35" s="297">
        <v>4461612</v>
      </c>
      <c r="H35" s="297">
        <v>5875426</v>
      </c>
      <c r="I35" s="298"/>
      <c r="J35" s="299">
        <f t="shared" si="3"/>
        <v>3.905143621133913</v>
      </c>
      <c r="K35" s="299">
        <f t="shared" si="1"/>
        <v>100</v>
      </c>
      <c r="L35" s="288"/>
      <c r="M35" s="289"/>
    </row>
    <row r="36" spans="1:13" s="290" customFormat="1" ht="8.25">
      <c r="A36" s="285"/>
      <c r="B36" s="132" t="s">
        <v>650</v>
      </c>
      <c r="C36" s="146">
        <f t="shared" ref="C36:H36" si="8">SUM(C37:C49)</f>
        <v>103337368584</v>
      </c>
      <c r="D36" s="146">
        <f t="shared" si="8"/>
        <v>103816508913.26001</v>
      </c>
      <c r="E36" s="146">
        <f t="shared" si="8"/>
        <v>24190674893.089996</v>
      </c>
      <c r="F36" s="146">
        <f t="shared" si="8"/>
        <v>11688557717.84</v>
      </c>
      <c r="G36" s="146">
        <f t="shared" si="8"/>
        <v>18631085276.370003</v>
      </c>
      <c r="H36" s="146">
        <f t="shared" si="8"/>
        <v>24190631483.110004</v>
      </c>
      <c r="I36" s="286"/>
      <c r="J36" s="287">
        <f t="shared" si="3"/>
        <v>23.301333994308727</v>
      </c>
      <c r="K36" s="287">
        <f t="shared" si="1"/>
        <v>99.999820550769329</v>
      </c>
      <c r="L36" s="288"/>
      <c r="M36" s="289"/>
    </row>
    <row r="37" spans="1:13" s="290" customFormat="1" ht="8.25">
      <c r="A37" s="296"/>
      <c r="B37" s="134" t="s">
        <v>640</v>
      </c>
      <c r="C37" s="297">
        <v>39218458050</v>
      </c>
      <c r="D37" s="297">
        <v>39104063212.210007</v>
      </c>
      <c r="E37" s="297">
        <v>11947134463.149998</v>
      </c>
      <c r="F37" s="297">
        <v>5726792992.9299994</v>
      </c>
      <c r="G37" s="297">
        <v>9307600753.4000015</v>
      </c>
      <c r="H37" s="297">
        <v>11947091053.170004</v>
      </c>
      <c r="I37" s="298"/>
      <c r="J37" s="299">
        <f t="shared" si="3"/>
        <v>30.552045163019265</v>
      </c>
      <c r="K37" s="299">
        <f t="shared" si="1"/>
        <v>99.99963664943985</v>
      </c>
      <c r="L37" s="288"/>
      <c r="M37" s="289"/>
    </row>
    <row r="38" spans="1:13" s="290" customFormat="1" ht="8.25">
      <c r="A38" s="296"/>
      <c r="B38" s="134" t="s">
        <v>622</v>
      </c>
      <c r="C38" s="297">
        <v>262287266</v>
      </c>
      <c r="D38" s="297">
        <v>262287266</v>
      </c>
      <c r="E38" s="297">
        <v>22262762</v>
      </c>
      <c r="F38" s="297">
        <v>0</v>
      </c>
      <c r="G38" s="297">
        <v>22262762</v>
      </c>
      <c r="H38" s="297">
        <v>22262762</v>
      </c>
      <c r="I38" s="298"/>
      <c r="J38" s="299">
        <f t="shared" si="3"/>
        <v>8.4879309390490967</v>
      </c>
      <c r="K38" s="299">
        <f t="shared" si="1"/>
        <v>100</v>
      </c>
      <c r="L38" s="288"/>
      <c r="M38" s="289"/>
    </row>
    <row r="39" spans="1:13" s="290" customFormat="1" ht="8.25">
      <c r="A39" s="296"/>
      <c r="B39" s="134" t="s">
        <v>647</v>
      </c>
      <c r="C39" s="297">
        <v>763081309</v>
      </c>
      <c r="D39" s="297">
        <v>763081309</v>
      </c>
      <c r="E39" s="297">
        <v>52135399.259999998</v>
      </c>
      <c r="F39" s="297">
        <v>296899</v>
      </c>
      <c r="G39" s="297">
        <v>32528124</v>
      </c>
      <c r="H39" s="297">
        <v>52135399.259999998</v>
      </c>
      <c r="I39" s="298"/>
      <c r="J39" s="299">
        <f t="shared" si="3"/>
        <v>6.8322207142410818</v>
      </c>
      <c r="K39" s="299">
        <f t="shared" si="1"/>
        <v>100</v>
      </c>
      <c r="L39" s="288"/>
      <c r="M39" s="289"/>
    </row>
    <row r="40" spans="1:13" s="290" customFormat="1" ht="8.25">
      <c r="A40" s="296"/>
      <c r="B40" s="134" t="s">
        <v>53</v>
      </c>
      <c r="C40" s="297">
        <v>7466959059</v>
      </c>
      <c r="D40" s="297">
        <v>7465566362.25</v>
      </c>
      <c r="E40" s="297">
        <v>401262351.58999997</v>
      </c>
      <c r="F40" s="297">
        <v>218925314.22</v>
      </c>
      <c r="G40" s="297">
        <v>339916122.69999999</v>
      </c>
      <c r="H40" s="297">
        <v>401262351.58999997</v>
      </c>
      <c r="I40" s="298"/>
      <c r="J40" s="299">
        <f t="shared" si="3"/>
        <v>5.3748414000979565</v>
      </c>
      <c r="K40" s="299">
        <f t="shared" si="1"/>
        <v>100</v>
      </c>
      <c r="L40" s="288"/>
      <c r="M40" s="289"/>
    </row>
    <row r="41" spans="1:13" s="290" customFormat="1" ht="8.25">
      <c r="A41" s="296"/>
      <c r="B41" s="134" t="s">
        <v>54</v>
      </c>
      <c r="C41" s="297">
        <v>150000000</v>
      </c>
      <c r="D41" s="297">
        <v>150000000</v>
      </c>
      <c r="E41" s="297">
        <v>0</v>
      </c>
      <c r="F41" s="297">
        <v>0</v>
      </c>
      <c r="G41" s="297">
        <v>0</v>
      </c>
      <c r="H41" s="297">
        <v>0</v>
      </c>
      <c r="I41" s="298"/>
      <c r="J41" s="299" t="str">
        <f t="shared" si="3"/>
        <v>n.a.</v>
      </c>
      <c r="K41" s="299" t="str">
        <f t="shared" si="1"/>
        <v>n.a.</v>
      </c>
      <c r="L41" s="288"/>
      <c r="M41" s="289"/>
    </row>
    <row r="42" spans="1:13" s="290" customFormat="1" ht="8.25">
      <c r="A42" s="296"/>
      <c r="B42" s="134" t="s">
        <v>55</v>
      </c>
      <c r="C42" s="297">
        <v>2236853363</v>
      </c>
      <c r="D42" s="297">
        <v>2236895682.9099998</v>
      </c>
      <c r="E42" s="297">
        <v>6634602</v>
      </c>
      <c r="F42" s="297">
        <v>151584.19</v>
      </c>
      <c r="G42" s="297">
        <v>3511257.7699999996</v>
      </c>
      <c r="H42" s="297">
        <v>6634602</v>
      </c>
      <c r="I42" s="298"/>
      <c r="J42" s="299">
        <f t="shared" si="3"/>
        <v>0.29659863223344329</v>
      </c>
      <c r="K42" s="299">
        <f t="shared" si="1"/>
        <v>100</v>
      </c>
      <c r="L42" s="288"/>
      <c r="M42" s="289"/>
    </row>
    <row r="43" spans="1:13" s="290" customFormat="1" ht="8.25">
      <c r="A43" s="296"/>
      <c r="B43" s="134" t="s">
        <v>440</v>
      </c>
      <c r="C43" s="297">
        <v>775798650</v>
      </c>
      <c r="D43" s="297">
        <v>775684193.88999999</v>
      </c>
      <c r="E43" s="297">
        <v>2316849.84</v>
      </c>
      <c r="F43" s="297">
        <v>0</v>
      </c>
      <c r="G43" s="297">
        <v>0</v>
      </c>
      <c r="H43" s="297">
        <v>2316849.84</v>
      </c>
      <c r="I43" s="298"/>
      <c r="J43" s="299">
        <f t="shared" si="3"/>
        <v>0.29868467841031615</v>
      </c>
      <c r="K43" s="299">
        <f t="shared" si="1"/>
        <v>100</v>
      </c>
      <c r="L43" s="288"/>
      <c r="M43" s="289"/>
    </row>
    <row r="44" spans="1:13" s="290" customFormat="1" ht="8.25">
      <c r="A44" s="296"/>
      <c r="B44" s="134" t="s">
        <v>651</v>
      </c>
      <c r="C44" s="297">
        <v>385093462</v>
      </c>
      <c r="D44" s="297">
        <v>385093462</v>
      </c>
      <c r="E44" s="297">
        <v>0</v>
      </c>
      <c r="F44" s="297">
        <v>0</v>
      </c>
      <c r="G44" s="297">
        <v>0</v>
      </c>
      <c r="H44" s="297">
        <v>0</v>
      </c>
      <c r="I44" s="298"/>
      <c r="J44" s="299" t="str">
        <f t="shared" si="3"/>
        <v>n.a.</v>
      </c>
      <c r="K44" s="299" t="str">
        <f t="shared" si="1"/>
        <v>n.a.</v>
      </c>
      <c r="L44" s="288"/>
      <c r="M44" s="289"/>
    </row>
    <row r="45" spans="1:13" s="290" customFormat="1" ht="8.25">
      <c r="A45" s="296"/>
      <c r="B45" s="134" t="s">
        <v>648</v>
      </c>
      <c r="C45" s="297">
        <v>46010340989</v>
      </c>
      <c r="D45" s="297">
        <v>46605340989</v>
      </c>
      <c r="E45" s="297">
        <v>11736333465.25</v>
      </c>
      <c r="F45" s="297">
        <v>5742390927.5</v>
      </c>
      <c r="G45" s="297">
        <v>8903399256.5</v>
      </c>
      <c r="H45" s="297">
        <v>11736333465.25</v>
      </c>
      <c r="I45" s="298"/>
      <c r="J45" s="299">
        <f t="shared" si="3"/>
        <v>25.182378706380586</v>
      </c>
      <c r="K45" s="299">
        <f t="shared" si="1"/>
        <v>100</v>
      </c>
      <c r="L45" s="288"/>
      <c r="M45" s="289"/>
    </row>
    <row r="46" spans="1:13" s="290" customFormat="1" ht="8.25">
      <c r="A46" s="296"/>
      <c r="B46" s="134" t="s">
        <v>652</v>
      </c>
      <c r="C46" s="297">
        <v>1037966822</v>
      </c>
      <c r="D46" s="297">
        <v>1037966822</v>
      </c>
      <c r="E46" s="297">
        <v>0</v>
      </c>
      <c r="F46" s="297">
        <v>0</v>
      </c>
      <c r="G46" s="297">
        <v>0</v>
      </c>
      <c r="H46" s="297">
        <v>0</v>
      </c>
      <c r="I46" s="298"/>
      <c r="J46" s="299" t="str">
        <f t="shared" si="3"/>
        <v>n.a.</v>
      </c>
      <c r="K46" s="299" t="str">
        <f t="shared" si="1"/>
        <v>n.a.</v>
      </c>
      <c r="L46" s="288"/>
      <c r="M46" s="289"/>
    </row>
    <row r="47" spans="1:13" s="290" customFormat="1" ht="8.25">
      <c r="A47" s="296"/>
      <c r="B47" s="134" t="s">
        <v>649</v>
      </c>
      <c r="C47" s="297">
        <v>2286565207</v>
      </c>
      <c r="D47" s="297">
        <v>2286565207</v>
      </c>
      <c r="E47" s="297">
        <v>0</v>
      </c>
      <c r="F47" s="297">
        <v>0</v>
      </c>
      <c r="G47" s="297">
        <v>0</v>
      </c>
      <c r="H47" s="297">
        <v>0</v>
      </c>
      <c r="I47" s="298"/>
      <c r="J47" s="299" t="str">
        <f t="shared" si="3"/>
        <v>n.a.</v>
      </c>
      <c r="K47" s="299" t="str">
        <f t="shared" si="1"/>
        <v>n.a.</v>
      </c>
      <c r="L47" s="288"/>
      <c r="M47" s="289"/>
    </row>
    <row r="48" spans="1:13" s="290" customFormat="1" ht="8.25">
      <c r="A48" s="296"/>
      <c r="B48" s="134" t="s">
        <v>527</v>
      </c>
      <c r="C48" s="297">
        <v>668030764</v>
      </c>
      <c r="D48" s="297">
        <v>668030764</v>
      </c>
      <c r="E48" s="297">
        <v>22595000</v>
      </c>
      <c r="F48" s="297">
        <v>0</v>
      </c>
      <c r="G48" s="297">
        <v>21867000</v>
      </c>
      <c r="H48" s="297">
        <v>22595000</v>
      </c>
      <c r="I48" s="298"/>
      <c r="J48" s="299">
        <f t="shared" si="3"/>
        <v>3.3823292605129187</v>
      </c>
      <c r="K48" s="299">
        <f t="shared" si="1"/>
        <v>100</v>
      </c>
      <c r="L48" s="288"/>
      <c r="M48" s="289"/>
    </row>
    <row r="49" spans="1:13" s="290" customFormat="1" ht="8.25">
      <c r="A49" s="296"/>
      <c r="B49" s="134" t="s">
        <v>653</v>
      </c>
      <c r="C49" s="297">
        <v>2075933643</v>
      </c>
      <c r="D49" s="297">
        <v>2075933643</v>
      </c>
      <c r="E49" s="297">
        <v>0</v>
      </c>
      <c r="F49" s="297">
        <v>0</v>
      </c>
      <c r="G49" s="297">
        <v>0</v>
      </c>
      <c r="H49" s="297">
        <v>0</v>
      </c>
      <c r="I49" s="298"/>
      <c r="J49" s="299" t="str">
        <f t="shared" si="3"/>
        <v>n.a.</v>
      </c>
      <c r="K49" s="299" t="str">
        <f t="shared" si="1"/>
        <v>n.a.</v>
      </c>
      <c r="L49" s="288"/>
      <c r="M49" s="289"/>
    </row>
    <row r="50" spans="1:13" s="290" customFormat="1" ht="8.25">
      <c r="A50" s="285"/>
      <c r="B50" s="132" t="s">
        <v>654</v>
      </c>
      <c r="C50" s="146">
        <f t="shared" ref="C50:H50" si="9">SUM(C51:C52)</f>
        <v>422899923</v>
      </c>
      <c r="D50" s="146">
        <f t="shared" si="9"/>
        <v>422899923</v>
      </c>
      <c r="E50" s="146">
        <f t="shared" si="9"/>
        <v>75713836.680000007</v>
      </c>
      <c r="F50" s="146">
        <f t="shared" si="9"/>
        <v>35158803</v>
      </c>
      <c r="G50" s="146">
        <f t="shared" si="9"/>
        <v>55537584.170000002</v>
      </c>
      <c r="H50" s="146">
        <f t="shared" si="9"/>
        <v>75713836.680000007</v>
      </c>
      <c r="I50" s="286"/>
      <c r="J50" s="287">
        <f t="shared" si="3"/>
        <v>17.903487932297402</v>
      </c>
      <c r="K50" s="287">
        <f t="shared" si="1"/>
        <v>100</v>
      </c>
      <c r="L50" s="288"/>
      <c r="M50" s="289"/>
    </row>
    <row r="51" spans="1:13" s="290" customFormat="1" ht="8.25">
      <c r="A51" s="296"/>
      <c r="B51" s="134" t="s">
        <v>53</v>
      </c>
      <c r="C51" s="297">
        <v>174537787.5</v>
      </c>
      <c r="D51" s="297">
        <v>174537787.5</v>
      </c>
      <c r="E51" s="297">
        <v>9551116.6799999997</v>
      </c>
      <c r="F51" s="297">
        <v>2077443</v>
      </c>
      <c r="G51" s="297">
        <v>5915544.1699999999</v>
      </c>
      <c r="H51" s="297">
        <v>9551116.6799999997</v>
      </c>
      <c r="I51" s="298"/>
      <c r="J51" s="299">
        <f t="shared" si="3"/>
        <v>5.4722343034169603</v>
      </c>
      <c r="K51" s="299">
        <f t="shared" si="1"/>
        <v>100</v>
      </c>
      <c r="L51" s="288"/>
      <c r="M51" s="289"/>
    </row>
    <row r="52" spans="1:13" s="290" customFormat="1" ht="8.25">
      <c r="A52" s="296"/>
      <c r="B52" s="134" t="s">
        <v>648</v>
      </c>
      <c r="C52" s="138">
        <v>248362135.5</v>
      </c>
      <c r="D52" s="138">
        <v>248362135.5</v>
      </c>
      <c r="E52" s="138">
        <v>66162720</v>
      </c>
      <c r="F52" s="138">
        <v>33081360</v>
      </c>
      <c r="G52" s="138">
        <v>49622040</v>
      </c>
      <c r="H52" s="138">
        <v>66162720</v>
      </c>
      <c r="I52" s="298"/>
      <c r="J52" s="299">
        <f t="shared" si="3"/>
        <v>26.639616327505767</v>
      </c>
      <c r="K52" s="299">
        <f t="shared" si="1"/>
        <v>100</v>
      </c>
      <c r="L52" s="288"/>
      <c r="M52" s="289"/>
    </row>
    <row r="53" spans="1:13" s="290" customFormat="1" ht="8.25">
      <c r="A53" s="291" t="s">
        <v>56</v>
      </c>
      <c r="B53" s="292"/>
      <c r="C53" s="301">
        <f t="shared" ref="C53:H53" si="10">SUM(C54:C55)</f>
        <v>357518728.81999999</v>
      </c>
      <c r="D53" s="301">
        <f t="shared" si="10"/>
        <v>357327878.33000004</v>
      </c>
      <c r="E53" s="301">
        <f t="shared" si="10"/>
        <v>8405674.3900000025</v>
      </c>
      <c r="F53" s="301">
        <f t="shared" si="10"/>
        <v>1076329.44</v>
      </c>
      <c r="G53" s="301">
        <f t="shared" si="10"/>
        <v>5570721.9600000028</v>
      </c>
      <c r="H53" s="301">
        <f t="shared" si="10"/>
        <v>8405674.3900000025</v>
      </c>
      <c r="I53" s="294"/>
      <c r="J53" s="295">
        <f t="shared" si="3"/>
        <v>2.3523701619041266</v>
      </c>
      <c r="K53" s="295">
        <f t="shared" si="1"/>
        <v>100</v>
      </c>
      <c r="L53" s="288"/>
      <c r="M53" s="289"/>
    </row>
    <row r="54" spans="1:13" s="290" customFormat="1" ht="8.25">
      <c r="A54" s="296"/>
      <c r="B54" s="134" t="s">
        <v>445</v>
      </c>
      <c r="C54" s="297">
        <v>208544835</v>
      </c>
      <c r="D54" s="297">
        <v>208353984.52000001</v>
      </c>
      <c r="E54" s="297">
        <v>8054996.4700000016</v>
      </c>
      <c r="F54" s="297">
        <v>1076329.44</v>
      </c>
      <c r="G54" s="297">
        <v>5526156.6900000032</v>
      </c>
      <c r="H54" s="297">
        <v>8054996.4700000016</v>
      </c>
      <c r="I54" s="298"/>
      <c r="J54" s="299">
        <f t="shared" si="3"/>
        <v>3.8660150841640366</v>
      </c>
      <c r="K54" s="299">
        <f t="shared" si="1"/>
        <v>100</v>
      </c>
      <c r="L54" s="288"/>
      <c r="M54" s="289"/>
    </row>
    <row r="55" spans="1:13" s="290" customFormat="1" ht="8.25">
      <c r="A55" s="296"/>
      <c r="B55" s="134" t="s">
        <v>655</v>
      </c>
      <c r="C55" s="138">
        <v>148973893.81999999</v>
      </c>
      <c r="D55" s="138">
        <v>148973893.81</v>
      </c>
      <c r="E55" s="138">
        <v>350677.92</v>
      </c>
      <c r="F55" s="138">
        <v>0</v>
      </c>
      <c r="G55" s="297">
        <v>44565.270000000004</v>
      </c>
      <c r="H55" s="138">
        <v>350677.92</v>
      </c>
      <c r="I55" s="298"/>
      <c r="J55" s="299">
        <f t="shared" si="3"/>
        <v>0.23539555222155334</v>
      </c>
      <c r="K55" s="299">
        <f t="shared" si="1"/>
        <v>100</v>
      </c>
      <c r="L55" s="288"/>
      <c r="M55" s="289"/>
    </row>
    <row r="56" spans="1:13" s="290" customFormat="1" ht="8.25">
      <c r="A56" s="291" t="s">
        <v>61</v>
      </c>
      <c r="B56" s="292"/>
      <c r="C56" s="301">
        <f t="shared" ref="C56:H56" si="11">SUM(C57:C59)</f>
        <v>523598017.13000005</v>
      </c>
      <c r="D56" s="301">
        <f t="shared" si="11"/>
        <v>523598017.13000005</v>
      </c>
      <c r="E56" s="301">
        <f t="shared" si="11"/>
        <v>115897780.49000001</v>
      </c>
      <c r="F56" s="301">
        <f t="shared" si="11"/>
        <v>37189068.829999998</v>
      </c>
      <c r="G56" s="301">
        <f t="shared" si="11"/>
        <v>71181478.189999998</v>
      </c>
      <c r="H56" s="301">
        <f t="shared" si="11"/>
        <v>115897780.50000001</v>
      </c>
      <c r="I56" s="294"/>
      <c r="J56" s="295">
        <f t="shared" si="3"/>
        <v>22.134877655815234</v>
      </c>
      <c r="K56" s="295">
        <f t="shared" si="1"/>
        <v>100.00000000862829</v>
      </c>
      <c r="L56" s="288"/>
      <c r="M56" s="289"/>
    </row>
    <row r="57" spans="1:13" s="290" customFormat="1" ht="8.25">
      <c r="A57" s="296"/>
      <c r="B57" s="134" t="s">
        <v>656</v>
      </c>
      <c r="C57" s="297">
        <v>33884990.869999997</v>
      </c>
      <c r="D57" s="297">
        <v>33884990.880000003</v>
      </c>
      <c r="E57" s="297">
        <v>28659932.000000007</v>
      </c>
      <c r="F57" s="297">
        <v>12206669.529999997</v>
      </c>
      <c r="G57" s="297">
        <v>19056548.040000003</v>
      </c>
      <c r="H57" s="297">
        <v>28659932.010000005</v>
      </c>
      <c r="I57" s="298"/>
      <c r="J57" s="299">
        <f t="shared" si="3"/>
        <v>84.580019842696814</v>
      </c>
      <c r="K57" s="299">
        <f t="shared" si="1"/>
        <v>100.00000003489191</v>
      </c>
      <c r="L57" s="288"/>
      <c r="M57" s="289"/>
    </row>
    <row r="58" spans="1:13" s="290" customFormat="1" ht="8.25">
      <c r="A58" s="296"/>
      <c r="B58" s="134" t="s">
        <v>657</v>
      </c>
      <c r="C58" s="138">
        <v>200000000</v>
      </c>
      <c r="D58" s="138">
        <v>200000000</v>
      </c>
      <c r="E58" s="138">
        <v>3445856.7</v>
      </c>
      <c r="F58" s="138">
        <v>865625.17</v>
      </c>
      <c r="G58" s="138">
        <v>865625.17</v>
      </c>
      <c r="H58" s="138">
        <v>3445856.7</v>
      </c>
      <c r="I58" s="298"/>
      <c r="J58" s="299">
        <f t="shared" si="3"/>
        <v>1.7229283500000001</v>
      </c>
      <c r="K58" s="299">
        <f t="shared" si="1"/>
        <v>100</v>
      </c>
      <c r="L58" s="288"/>
      <c r="M58" s="289"/>
    </row>
    <row r="59" spans="1:13" s="290" customFormat="1" ht="8.25">
      <c r="A59" s="296"/>
      <c r="B59" s="134" t="s">
        <v>62</v>
      </c>
      <c r="C59" s="138">
        <v>289713026.26000005</v>
      </c>
      <c r="D59" s="138">
        <v>289713026.25000006</v>
      </c>
      <c r="E59" s="138">
        <v>83791991.790000007</v>
      </c>
      <c r="F59" s="138">
        <v>24116774.129999999</v>
      </c>
      <c r="G59" s="138">
        <v>51259304.979999997</v>
      </c>
      <c r="H59" s="138">
        <v>83791991.790000007</v>
      </c>
      <c r="I59" s="298"/>
      <c r="J59" s="299">
        <f t="shared" si="3"/>
        <v>28.922410867951086</v>
      </c>
      <c r="K59" s="299">
        <f t="shared" si="1"/>
        <v>100</v>
      </c>
      <c r="L59" s="288"/>
      <c r="M59" s="289"/>
    </row>
    <row r="60" spans="1:13" s="290" customFormat="1" ht="8.25">
      <c r="A60" s="291" t="s">
        <v>66</v>
      </c>
      <c r="B60" s="292"/>
      <c r="C60" s="293">
        <f t="shared" ref="C60:H60" si="12">C61</f>
        <v>817427.66999999993</v>
      </c>
      <c r="D60" s="293">
        <f t="shared" si="12"/>
        <v>741117.53</v>
      </c>
      <c r="E60" s="293">
        <f t="shared" si="12"/>
        <v>5014.93</v>
      </c>
      <c r="F60" s="293">
        <f t="shared" si="12"/>
        <v>0</v>
      </c>
      <c r="G60" s="293">
        <f t="shared" si="12"/>
        <v>33.08</v>
      </c>
      <c r="H60" s="293">
        <f t="shared" si="12"/>
        <v>5004.1000000000004</v>
      </c>
      <c r="I60" s="294"/>
      <c r="J60" s="295">
        <f t="shared" si="3"/>
        <v>0.67521004394539152</v>
      </c>
      <c r="K60" s="295">
        <f t="shared" si="1"/>
        <v>99.78404484210148</v>
      </c>
      <c r="L60" s="288"/>
      <c r="M60" s="289"/>
    </row>
    <row r="61" spans="1:13" s="290" customFormat="1" ht="8.25">
      <c r="A61" s="296"/>
      <c r="B61" s="134" t="s">
        <v>69</v>
      </c>
      <c r="C61" s="297">
        <v>817427.66999999993</v>
      </c>
      <c r="D61" s="297">
        <v>741117.53</v>
      </c>
      <c r="E61" s="297">
        <v>5014.93</v>
      </c>
      <c r="F61" s="297">
        <v>0</v>
      </c>
      <c r="G61" s="297">
        <v>33.08</v>
      </c>
      <c r="H61" s="297">
        <v>5004.1000000000004</v>
      </c>
      <c r="I61" s="298"/>
      <c r="J61" s="299">
        <f t="shared" si="3"/>
        <v>0.67521004394539152</v>
      </c>
      <c r="K61" s="299">
        <f t="shared" si="1"/>
        <v>99.78404484210148</v>
      </c>
      <c r="L61" s="288"/>
      <c r="M61" s="289"/>
    </row>
    <row r="62" spans="1:13" s="290" customFormat="1" ht="8.25">
      <c r="A62" s="291" t="s">
        <v>77</v>
      </c>
      <c r="B62" s="292"/>
      <c r="C62" s="293">
        <f t="shared" ref="C62:H62" si="13">C63</f>
        <v>345045412</v>
      </c>
      <c r="D62" s="293">
        <f t="shared" si="13"/>
        <v>335045412</v>
      </c>
      <c r="E62" s="293">
        <f t="shared" si="13"/>
        <v>23637973</v>
      </c>
      <c r="F62" s="293">
        <f t="shared" si="13"/>
        <v>7518854</v>
      </c>
      <c r="G62" s="293">
        <f t="shared" si="13"/>
        <v>13953191.109999999</v>
      </c>
      <c r="H62" s="293">
        <f t="shared" si="13"/>
        <v>21589204</v>
      </c>
      <c r="I62" s="294"/>
      <c r="J62" s="295">
        <f t="shared" si="3"/>
        <v>6.4436650157740401</v>
      </c>
      <c r="K62" s="295">
        <f t="shared" si="1"/>
        <v>91.332721295518866</v>
      </c>
      <c r="L62" s="288"/>
      <c r="M62" s="289"/>
    </row>
    <row r="63" spans="1:13" s="290" customFormat="1" ht="8.25">
      <c r="A63" s="285"/>
      <c r="B63" s="132" t="s">
        <v>658</v>
      </c>
      <c r="C63" s="146">
        <v>345045412</v>
      </c>
      <c r="D63" s="146">
        <v>335045412</v>
      </c>
      <c r="E63" s="146">
        <v>23637973</v>
      </c>
      <c r="F63" s="146">
        <v>7518854</v>
      </c>
      <c r="G63" s="146">
        <v>13953191.109999999</v>
      </c>
      <c r="H63" s="146">
        <v>21589204</v>
      </c>
      <c r="I63" s="286"/>
      <c r="J63" s="287">
        <f t="shared" si="3"/>
        <v>6.4436650157740401</v>
      </c>
      <c r="K63" s="287">
        <f t="shared" si="1"/>
        <v>91.332721295518866</v>
      </c>
      <c r="L63" s="288"/>
      <c r="M63" s="289"/>
    </row>
    <row r="64" spans="1:13" s="290" customFormat="1" ht="8.25">
      <c r="A64" s="413" t="s">
        <v>659</v>
      </c>
      <c r="B64" s="413"/>
      <c r="C64" s="293">
        <f t="shared" ref="C64:H64" si="14">C65</f>
        <v>738836955</v>
      </c>
      <c r="D64" s="293">
        <f t="shared" si="14"/>
        <v>738798155</v>
      </c>
      <c r="E64" s="293">
        <f t="shared" si="14"/>
        <v>346254449.99999994</v>
      </c>
      <c r="F64" s="293">
        <f t="shared" si="14"/>
        <v>99130517.909999996</v>
      </c>
      <c r="G64" s="293">
        <f t="shared" si="14"/>
        <v>191653481.55000001</v>
      </c>
      <c r="H64" s="293">
        <f t="shared" si="14"/>
        <v>250514598.55000001</v>
      </c>
      <c r="I64" s="294"/>
      <c r="J64" s="295">
        <f t="shared" si="3"/>
        <v>33.908395257159249</v>
      </c>
      <c r="K64" s="295">
        <f t="shared" si="1"/>
        <v>72.349856745523439</v>
      </c>
      <c r="L64" s="288"/>
      <c r="M64" s="289"/>
    </row>
    <row r="65" spans="1:13" s="290" customFormat="1" ht="8.25">
      <c r="A65" s="296"/>
      <c r="B65" s="134" t="s">
        <v>660</v>
      </c>
      <c r="C65" s="138">
        <v>738836955</v>
      </c>
      <c r="D65" s="138">
        <v>738798155</v>
      </c>
      <c r="E65" s="138">
        <v>346254449.99999994</v>
      </c>
      <c r="F65" s="138">
        <v>99130517.909999996</v>
      </c>
      <c r="G65" s="138">
        <v>191653481.55000001</v>
      </c>
      <c r="H65" s="138">
        <v>250514598.55000001</v>
      </c>
      <c r="I65" s="298"/>
      <c r="J65" s="299">
        <f t="shared" si="3"/>
        <v>33.908395257159249</v>
      </c>
      <c r="K65" s="299">
        <f t="shared" si="1"/>
        <v>72.349856745523439</v>
      </c>
      <c r="L65" s="288"/>
      <c r="M65" s="289"/>
    </row>
    <row r="66" spans="1:13" s="290" customFormat="1" ht="8.25">
      <c r="A66" s="291" t="s">
        <v>91</v>
      </c>
      <c r="B66" s="292"/>
      <c r="C66" s="293">
        <f t="shared" ref="C66:H66" si="15">C67+C71+C74</f>
        <v>10621665653.42</v>
      </c>
      <c r="D66" s="293">
        <f t="shared" si="15"/>
        <v>10621675129.23</v>
      </c>
      <c r="E66" s="293">
        <f t="shared" si="15"/>
        <v>1907387120.4699998</v>
      </c>
      <c r="F66" s="293">
        <f t="shared" si="15"/>
        <v>827607349.9399997</v>
      </c>
      <c r="G66" s="293">
        <f t="shared" si="15"/>
        <v>1377918377.25</v>
      </c>
      <c r="H66" s="293">
        <f t="shared" si="15"/>
        <v>1907387120.4700005</v>
      </c>
      <c r="I66" s="294"/>
      <c r="J66" s="295">
        <f t="shared" si="3"/>
        <v>17.957498203094385</v>
      </c>
      <c r="K66" s="295">
        <f t="shared" si="1"/>
        <v>100.00000000000004</v>
      </c>
      <c r="L66" s="288"/>
      <c r="M66" s="289"/>
    </row>
    <row r="67" spans="1:13" s="290" customFormat="1" ht="8.25">
      <c r="A67" s="285"/>
      <c r="B67" s="132" t="s">
        <v>638</v>
      </c>
      <c r="C67" s="146">
        <f t="shared" ref="C67:H67" si="16">SUM(C68:C70)</f>
        <v>3396747811.4200001</v>
      </c>
      <c r="D67" s="146">
        <f t="shared" si="16"/>
        <v>3396757287.23</v>
      </c>
      <c r="E67" s="146">
        <f t="shared" si="16"/>
        <v>946031879.46999979</v>
      </c>
      <c r="F67" s="146">
        <f t="shared" si="16"/>
        <v>425959400.9399997</v>
      </c>
      <c r="G67" s="146">
        <f t="shared" si="16"/>
        <v>696416782.24999988</v>
      </c>
      <c r="H67" s="146">
        <f t="shared" si="16"/>
        <v>946031879.47000051</v>
      </c>
      <c r="I67" s="286"/>
      <c r="J67" s="287">
        <f t="shared" si="3"/>
        <v>27.851029657802663</v>
      </c>
      <c r="K67" s="287">
        <f t="shared" si="1"/>
        <v>100.00000000000007</v>
      </c>
      <c r="L67" s="288"/>
      <c r="M67" s="289"/>
    </row>
    <row r="68" spans="1:13" s="290" customFormat="1" ht="8.25">
      <c r="A68" s="296"/>
      <c r="B68" s="134" t="s">
        <v>661</v>
      </c>
      <c r="C68" s="297">
        <v>2479731668.8899999</v>
      </c>
      <c r="D68" s="297">
        <v>2479741144.71</v>
      </c>
      <c r="E68" s="297">
        <v>700577830.66999984</v>
      </c>
      <c r="F68" s="297">
        <v>319988335.33999968</v>
      </c>
      <c r="G68" s="297">
        <v>516803943.44999987</v>
      </c>
      <c r="H68" s="297">
        <v>700577830.67000043</v>
      </c>
      <c r="I68" s="298"/>
      <c r="J68" s="299">
        <f t="shared" si="3"/>
        <v>28.252054943901467</v>
      </c>
      <c r="K68" s="299">
        <f t="shared" si="1"/>
        <v>100.00000000000009</v>
      </c>
      <c r="L68" s="288"/>
      <c r="M68" s="289"/>
    </row>
    <row r="69" spans="1:13" s="290" customFormat="1" ht="8.25">
      <c r="A69" s="296"/>
      <c r="B69" s="134" t="s">
        <v>662</v>
      </c>
      <c r="C69" s="297">
        <v>54748846.530000001</v>
      </c>
      <c r="D69" s="297">
        <v>54748846.519999996</v>
      </c>
      <c r="E69" s="297">
        <v>0</v>
      </c>
      <c r="F69" s="297">
        <v>0</v>
      </c>
      <c r="G69" s="297">
        <v>0</v>
      </c>
      <c r="H69" s="297">
        <v>0</v>
      </c>
      <c r="I69" s="298"/>
      <c r="J69" s="299" t="str">
        <f t="shared" si="3"/>
        <v>n.a.</v>
      </c>
      <c r="K69" s="299" t="str">
        <f t="shared" si="1"/>
        <v>n.a.</v>
      </c>
      <c r="L69" s="288"/>
      <c r="M69" s="289"/>
    </row>
    <row r="70" spans="1:13" s="290" customFormat="1" ht="8.25">
      <c r="A70" s="296"/>
      <c r="B70" s="134" t="s">
        <v>663</v>
      </c>
      <c r="C70" s="297">
        <v>862267295.99999988</v>
      </c>
      <c r="D70" s="297">
        <v>862267295.99999988</v>
      </c>
      <c r="E70" s="297">
        <v>245454048.80000001</v>
      </c>
      <c r="F70" s="297">
        <v>105971065.59999999</v>
      </c>
      <c r="G70" s="297">
        <v>179612838.80000004</v>
      </c>
      <c r="H70" s="297">
        <v>245454048.80000001</v>
      </c>
      <c r="I70" s="286"/>
      <c r="J70" s="299">
        <f t="shared" si="3"/>
        <v>28.466120649437233</v>
      </c>
      <c r="K70" s="299">
        <f t="shared" si="1"/>
        <v>100</v>
      </c>
      <c r="L70" s="288"/>
      <c r="M70" s="289"/>
    </row>
    <row r="71" spans="1:13" s="290" customFormat="1" ht="8.25">
      <c r="A71" s="285"/>
      <c r="B71" s="132" t="s">
        <v>639</v>
      </c>
      <c r="C71" s="300">
        <f t="shared" ref="C71:H71" si="17">SUM(C72:C73)</f>
        <v>4076456248</v>
      </c>
      <c r="D71" s="300">
        <f t="shared" si="17"/>
        <v>4076456248</v>
      </c>
      <c r="E71" s="300">
        <f t="shared" si="17"/>
        <v>961355241</v>
      </c>
      <c r="F71" s="300">
        <f t="shared" si="17"/>
        <v>401647949</v>
      </c>
      <c r="G71" s="300">
        <f t="shared" si="17"/>
        <v>681501595</v>
      </c>
      <c r="H71" s="300">
        <f t="shared" si="17"/>
        <v>961355241</v>
      </c>
      <c r="I71" s="286"/>
      <c r="J71" s="287">
        <f t="shared" si="3"/>
        <v>23.583111960827797</v>
      </c>
      <c r="K71" s="287">
        <f t="shared" si="1"/>
        <v>100</v>
      </c>
      <c r="L71" s="288"/>
      <c r="M71" s="289"/>
    </row>
    <row r="72" spans="1:13" s="290" customFormat="1" ht="8.25">
      <c r="A72" s="296"/>
      <c r="B72" s="134" t="s">
        <v>664</v>
      </c>
      <c r="C72" s="297">
        <v>474623838</v>
      </c>
      <c r="D72" s="297">
        <v>474623838</v>
      </c>
      <c r="E72" s="297">
        <v>0</v>
      </c>
      <c r="F72" s="297">
        <v>0</v>
      </c>
      <c r="G72" s="297">
        <v>0</v>
      </c>
      <c r="H72" s="297">
        <v>0</v>
      </c>
      <c r="I72" s="298"/>
      <c r="J72" s="299" t="str">
        <f t="shared" si="3"/>
        <v>n.a.</v>
      </c>
      <c r="K72" s="299" t="str">
        <f t="shared" si="1"/>
        <v>n.a.</v>
      </c>
      <c r="L72" s="288"/>
      <c r="M72" s="289"/>
    </row>
    <row r="73" spans="1:13" s="290" customFormat="1" ht="8.25">
      <c r="A73" s="296"/>
      <c r="B73" s="134" t="s">
        <v>665</v>
      </c>
      <c r="C73" s="297">
        <v>3601832410</v>
      </c>
      <c r="D73" s="297">
        <v>3601832410</v>
      </c>
      <c r="E73" s="297">
        <v>961355241</v>
      </c>
      <c r="F73" s="297">
        <v>401647949</v>
      </c>
      <c r="G73" s="297">
        <v>681501595</v>
      </c>
      <c r="H73" s="297">
        <v>961355241</v>
      </c>
      <c r="I73" s="298"/>
      <c r="J73" s="299">
        <f t="shared" si="3"/>
        <v>26.690726596021719</v>
      </c>
      <c r="K73" s="299">
        <f>IF(H73=0,"n.a.",IF(E73=0,"n.a.",(H73/E73)*100))</f>
        <v>100</v>
      </c>
      <c r="L73" s="288"/>
      <c r="M73" s="289"/>
    </row>
    <row r="74" spans="1:13" s="290" customFormat="1" ht="8.25">
      <c r="A74" s="285"/>
      <c r="B74" s="132" t="s">
        <v>650</v>
      </c>
      <c r="C74" s="300">
        <f t="shared" ref="C74:H74" si="18">C75</f>
        <v>3148461594</v>
      </c>
      <c r="D74" s="300">
        <f t="shared" si="18"/>
        <v>3148461594</v>
      </c>
      <c r="E74" s="300">
        <f t="shared" si="18"/>
        <v>0</v>
      </c>
      <c r="F74" s="300">
        <f t="shared" si="18"/>
        <v>0</v>
      </c>
      <c r="G74" s="300">
        <f t="shared" si="18"/>
        <v>0</v>
      </c>
      <c r="H74" s="300">
        <f t="shared" si="18"/>
        <v>0</v>
      </c>
      <c r="I74" s="286"/>
      <c r="J74" s="287" t="str">
        <f>IF(H74=0,"n.a.",IF(D74=0,"n.a.",(H74/D74)*100))</f>
        <v>n.a.</v>
      </c>
      <c r="K74" s="287" t="str">
        <f>IF(H74=0,"n.a.",IF(E74=0,"n.a.",(H74/E74)*100))</f>
        <v>n.a.</v>
      </c>
      <c r="L74" s="288"/>
      <c r="M74" s="289"/>
    </row>
    <row r="75" spans="1:13" s="290" customFormat="1" ht="8.25">
      <c r="A75" s="296"/>
      <c r="B75" s="134" t="s">
        <v>664</v>
      </c>
      <c r="C75" s="297">
        <v>3148461594</v>
      </c>
      <c r="D75" s="297">
        <v>3148461594</v>
      </c>
      <c r="E75" s="297">
        <v>0</v>
      </c>
      <c r="F75" s="297">
        <v>0</v>
      </c>
      <c r="G75" s="297">
        <v>0</v>
      </c>
      <c r="H75" s="297">
        <v>0</v>
      </c>
      <c r="I75" s="298"/>
      <c r="J75" s="299" t="str">
        <f>IF(H75=0,"n.a.",IF(D75=0,"n.a.",(H75/D75)*100))</f>
        <v>n.a.</v>
      </c>
      <c r="K75" s="299" t="str">
        <f>IF(H75=0,"n.a.",IF(E75=0,"n.a.",(H75/E75)*100))</f>
        <v>n.a.</v>
      </c>
      <c r="L75" s="288"/>
      <c r="M75" s="289"/>
    </row>
    <row r="76" spans="1:13" s="290" customFormat="1" ht="8.25">
      <c r="A76" s="291" t="s">
        <v>401</v>
      </c>
      <c r="B76" s="292"/>
      <c r="C76" s="293">
        <f t="shared" ref="C76:H76" si="19">C77</f>
        <v>1538419404.3680005</v>
      </c>
      <c r="D76" s="293">
        <f t="shared" si="19"/>
        <v>1894744885.4495609</v>
      </c>
      <c r="E76" s="293">
        <f t="shared" si="19"/>
        <v>487367915.26432025</v>
      </c>
      <c r="F76" s="293">
        <f t="shared" si="19"/>
        <v>115226927.69536002</v>
      </c>
      <c r="G76" s="293">
        <f t="shared" si="19"/>
        <v>224507692.60907996</v>
      </c>
      <c r="H76" s="293">
        <f t="shared" si="19"/>
        <v>348469829.47816026</v>
      </c>
      <c r="I76" s="294"/>
      <c r="J76" s="295">
        <f>IF(H76=0,"n.a.",IF(D76=0,"n.a.",(H76/D76)*100))</f>
        <v>18.391385149219168</v>
      </c>
      <c r="K76" s="295">
        <f>IF(H76=0,"n.a.",IF(E76=0,"n.a.",(H76/E76)*100))</f>
        <v>71.500363188489814</v>
      </c>
      <c r="L76" s="288"/>
      <c r="M76" s="289"/>
    </row>
    <row r="77" spans="1:13" s="290" customFormat="1" ht="9" thickBot="1">
      <c r="A77" s="302"/>
      <c r="B77" s="303" t="s">
        <v>666</v>
      </c>
      <c r="C77" s="304">
        <v>1538419404.3680005</v>
      </c>
      <c r="D77" s="304">
        <v>1894744885.4495609</v>
      </c>
      <c r="E77" s="304">
        <v>487367915.26432025</v>
      </c>
      <c r="F77" s="304">
        <v>115226927.69536002</v>
      </c>
      <c r="G77" s="304">
        <v>224507692.60907996</v>
      </c>
      <c r="H77" s="304">
        <v>348469829.47816026</v>
      </c>
      <c r="I77" s="305"/>
      <c r="J77" s="306">
        <f>IF(H77=0,"n.a.",IF(D77=0,"n.a.",(H77/D77)*100))</f>
        <v>18.391385149219168</v>
      </c>
      <c r="K77" s="306">
        <f>IF(H77=0,"n.a.",IF(E77=0,"n.a.",(H77/E77)*100))</f>
        <v>71.500363188489814</v>
      </c>
      <c r="L77" s="288"/>
      <c r="M77" s="289"/>
    </row>
    <row r="78" spans="1:13">
      <c r="A78" s="307" t="s">
        <v>290</v>
      </c>
      <c r="B78" s="308"/>
      <c r="C78" s="308"/>
      <c r="D78" s="308"/>
      <c r="E78" s="308"/>
      <c r="F78" s="308"/>
      <c r="G78" s="309"/>
      <c r="H78" s="309"/>
      <c r="I78" s="310"/>
      <c r="J78" s="311"/>
      <c r="K78" s="311"/>
    </row>
    <row r="79" spans="1:13">
      <c r="A79" s="414" t="s">
        <v>102</v>
      </c>
      <c r="B79" s="415"/>
      <c r="C79" s="415"/>
      <c r="D79" s="415"/>
      <c r="E79" s="415"/>
      <c r="F79" s="415"/>
      <c r="G79" s="312"/>
      <c r="H79" s="312"/>
      <c r="I79" s="313"/>
      <c r="J79" s="313"/>
      <c r="K79" s="313"/>
    </row>
    <row r="80" spans="1:13">
      <c r="A80" s="416" t="s">
        <v>103</v>
      </c>
      <c r="B80" s="416"/>
      <c r="C80" s="416"/>
      <c r="D80" s="416"/>
      <c r="E80" s="416"/>
      <c r="F80" s="416"/>
      <c r="G80" s="312"/>
      <c r="H80" s="312"/>
      <c r="I80" s="313"/>
      <c r="J80" s="313"/>
      <c r="K80" s="313"/>
    </row>
  </sheetData>
  <mergeCells count="12">
    <mergeCell ref="D6:D7"/>
    <mergeCell ref="E6:E7"/>
    <mergeCell ref="A64:B64"/>
    <mergeCell ref="A79:F79"/>
    <mergeCell ref="A80:F80"/>
    <mergeCell ref="A1:K1"/>
    <mergeCell ref="A2:K2"/>
    <mergeCell ref="A3:K3"/>
    <mergeCell ref="A4:K4"/>
    <mergeCell ref="A5:A8"/>
    <mergeCell ref="B5:B8"/>
    <mergeCell ref="C6:C7"/>
  </mergeCells>
  <pageMargins left="0.70866141732283472" right="0.70866141732283472" top="0.74803149606299213" bottom="0.74803149606299213" header="0.31496062992125984" footer="0.31496062992125984"/>
  <pageSetup scale="7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13"/>
  <sheetViews>
    <sheetView showGridLines="0" topLeftCell="A88" workbookViewId="0">
      <selection activeCell="F101" sqref="F101"/>
    </sheetView>
  </sheetViews>
  <sheetFormatPr baseColWidth="10" defaultRowHeight="15"/>
  <cols>
    <col min="1" max="1" width="5.140625" customWidth="1"/>
    <col min="2" max="2" width="49.42578125" customWidth="1"/>
    <col min="3" max="3" width="12.140625" bestFit="1" customWidth="1"/>
    <col min="4" max="4" width="12.28515625" bestFit="1" customWidth="1"/>
    <col min="5" max="5" width="13.7109375" bestFit="1" customWidth="1"/>
    <col min="6" max="6" width="11.42578125" bestFit="1" customWidth="1"/>
    <col min="7" max="7" width="11.5703125" bestFit="1" customWidth="1"/>
    <col min="8" max="8" width="11.7109375" bestFit="1" customWidth="1"/>
    <col min="9" max="9" width="2.7109375" customWidth="1"/>
    <col min="10" max="10" width="11" bestFit="1" customWidth="1"/>
    <col min="11" max="11" width="9.140625" bestFit="1" customWidth="1"/>
  </cols>
  <sheetData>
    <row r="1" spans="1:20">
      <c r="A1" s="390" t="s">
        <v>667</v>
      </c>
      <c r="B1" s="390"/>
      <c r="C1" s="390"/>
      <c r="D1" s="390"/>
      <c r="E1" s="390"/>
      <c r="F1" s="390"/>
      <c r="G1" s="390"/>
      <c r="H1" s="390"/>
      <c r="I1" s="390"/>
      <c r="J1" s="390"/>
      <c r="K1" s="390"/>
    </row>
    <row r="2" spans="1:20">
      <c r="A2" s="390" t="s">
        <v>668</v>
      </c>
      <c r="B2" s="390"/>
      <c r="C2" s="390"/>
      <c r="D2" s="390"/>
      <c r="E2" s="390"/>
      <c r="F2" s="390"/>
      <c r="G2" s="390"/>
      <c r="H2" s="390"/>
      <c r="I2" s="390"/>
      <c r="J2" s="390"/>
      <c r="K2" s="390"/>
    </row>
    <row r="3" spans="1:20">
      <c r="A3" s="390" t="s">
        <v>11</v>
      </c>
      <c r="B3" s="390"/>
      <c r="C3" s="390"/>
      <c r="D3" s="390"/>
      <c r="E3" s="390"/>
      <c r="F3" s="390"/>
      <c r="G3" s="390"/>
      <c r="H3" s="390"/>
      <c r="I3" s="390"/>
      <c r="J3" s="390"/>
      <c r="K3" s="390"/>
    </row>
    <row r="4" spans="1:20">
      <c r="A4" s="314" t="s">
        <v>518</v>
      </c>
      <c r="B4" s="315"/>
      <c r="C4" s="315"/>
      <c r="D4" s="315"/>
      <c r="E4" s="316"/>
      <c r="F4" s="317"/>
      <c r="G4" s="315"/>
      <c r="H4" s="315"/>
      <c r="I4" s="315"/>
      <c r="J4" s="315"/>
      <c r="K4" s="315"/>
    </row>
    <row r="5" spans="1:20">
      <c r="A5" s="376" t="s">
        <v>7</v>
      </c>
      <c r="B5" s="376" t="s">
        <v>519</v>
      </c>
      <c r="C5" s="168" t="s">
        <v>1</v>
      </c>
      <c r="D5" s="168"/>
      <c r="E5" s="168"/>
      <c r="F5" s="168"/>
      <c r="G5" s="168"/>
      <c r="H5" s="168"/>
      <c r="I5" s="169"/>
      <c r="J5" s="169"/>
      <c r="K5" s="169"/>
    </row>
    <row r="6" spans="1:20">
      <c r="A6" s="376"/>
      <c r="B6" s="376"/>
      <c r="C6" s="374" t="s">
        <v>2</v>
      </c>
      <c r="D6" s="374" t="s">
        <v>3</v>
      </c>
      <c r="E6" s="374" t="s">
        <v>4</v>
      </c>
      <c r="F6" s="391" t="s">
        <v>109</v>
      </c>
      <c r="G6" s="391"/>
      <c r="H6" s="391"/>
      <c r="I6" s="169"/>
      <c r="J6" s="170" t="s">
        <v>6</v>
      </c>
      <c r="K6" s="170"/>
    </row>
    <row r="7" spans="1:20" ht="18">
      <c r="A7" s="376"/>
      <c r="B7" s="376"/>
      <c r="C7" s="374"/>
      <c r="D7" s="374"/>
      <c r="E7" s="374"/>
      <c r="F7" s="88" t="s">
        <v>9</v>
      </c>
      <c r="G7" s="88" t="s">
        <v>10</v>
      </c>
      <c r="H7" s="88" t="s">
        <v>11</v>
      </c>
      <c r="I7" s="88"/>
      <c r="J7" s="89" t="s">
        <v>3</v>
      </c>
      <c r="K7" s="89" t="s">
        <v>13</v>
      </c>
    </row>
    <row r="8" spans="1:20" ht="15.75" thickBot="1">
      <c r="A8" s="377"/>
      <c r="B8" s="377"/>
      <c r="C8" s="171" t="s">
        <v>14</v>
      </c>
      <c r="D8" s="171" t="s">
        <v>15</v>
      </c>
      <c r="E8" s="171" t="s">
        <v>16</v>
      </c>
      <c r="F8" s="172" t="s">
        <v>17</v>
      </c>
      <c r="G8" s="172" t="s">
        <v>18</v>
      </c>
      <c r="H8" s="172" t="s">
        <v>19</v>
      </c>
      <c r="I8" s="172"/>
      <c r="J8" s="172" t="s">
        <v>301</v>
      </c>
      <c r="K8" s="172" t="s">
        <v>669</v>
      </c>
    </row>
    <row r="9" spans="1:20">
      <c r="A9" s="393" t="s">
        <v>22</v>
      </c>
      <c r="B9" s="393"/>
      <c r="C9" s="318">
        <f t="shared" ref="C9:I9" si="0">+C10+C12+C14+C46+C68+C70+C78+C82+C90+C92+C98</f>
        <v>655956428857.38562</v>
      </c>
      <c r="D9" s="318">
        <f t="shared" si="0"/>
        <v>656315058774.27148</v>
      </c>
      <c r="E9" s="318">
        <f t="shared" si="0"/>
        <v>163755796443.85107</v>
      </c>
      <c r="F9" s="318">
        <f t="shared" si="0"/>
        <v>62270971021.785805</v>
      </c>
      <c r="G9" s="318">
        <f t="shared" si="0"/>
        <v>115173803581.53419</v>
      </c>
      <c r="H9" s="318">
        <f t="shared" si="0"/>
        <v>158107616492.67969</v>
      </c>
      <c r="I9" s="178">
        <f t="shared" si="0"/>
        <v>0</v>
      </c>
      <c r="J9" s="179">
        <f>+(H9/D9)*100</f>
        <v>24.090200945253358</v>
      </c>
      <c r="K9" s="179">
        <f>+(H9/E9)*100</f>
        <v>96.550851894205749</v>
      </c>
      <c r="M9" s="319"/>
      <c r="N9" s="319"/>
      <c r="O9" s="319"/>
      <c r="P9" s="319"/>
      <c r="Q9" s="319"/>
      <c r="R9" s="319"/>
      <c r="S9" s="320"/>
      <c r="T9" s="320"/>
    </row>
    <row r="10" spans="1:20">
      <c r="A10" s="393" t="s">
        <v>421</v>
      </c>
      <c r="B10" s="393"/>
      <c r="C10" s="318">
        <f t="shared" ref="C10:H10" si="1">+C11</f>
        <v>873592789.07700002</v>
      </c>
      <c r="D10" s="318">
        <f t="shared" si="1"/>
        <v>873592789.09000003</v>
      </c>
      <c r="E10" s="318">
        <f t="shared" si="1"/>
        <v>150482721.84</v>
      </c>
      <c r="F10" s="318">
        <f t="shared" si="1"/>
        <v>43958334.779999994</v>
      </c>
      <c r="G10" s="318">
        <f t="shared" si="1"/>
        <v>98544862.780000016</v>
      </c>
      <c r="H10" s="318">
        <f t="shared" si="1"/>
        <v>150482721.84</v>
      </c>
      <c r="I10" s="178"/>
      <c r="J10" s="179">
        <f t="shared" ref="J10:J73" si="2">+(H10/D10)*100</f>
        <v>17.225728476622859</v>
      </c>
      <c r="K10" s="179">
        <f t="shared" ref="K10:K22" si="3">+(H10/E10)*100</f>
        <v>100</v>
      </c>
      <c r="M10" s="319"/>
      <c r="N10" s="319"/>
      <c r="O10" s="319"/>
      <c r="P10" s="319"/>
      <c r="Q10" s="319"/>
      <c r="R10" s="319"/>
      <c r="S10" s="320"/>
      <c r="T10" s="320"/>
    </row>
    <row r="11" spans="1:20">
      <c r="A11" s="180"/>
      <c r="B11" s="180" t="s">
        <v>670</v>
      </c>
      <c r="C11" s="321">
        <v>873592789.07700002</v>
      </c>
      <c r="D11" s="321">
        <v>873592789.09000003</v>
      </c>
      <c r="E11" s="321">
        <v>150482721.84</v>
      </c>
      <c r="F11" s="321">
        <v>43958334.779999994</v>
      </c>
      <c r="G11" s="321">
        <v>98544862.780000016</v>
      </c>
      <c r="H11" s="321">
        <v>150482721.84</v>
      </c>
      <c r="I11" s="182"/>
      <c r="J11" s="184">
        <f t="shared" si="2"/>
        <v>17.225728476622859</v>
      </c>
      <c r="K11" s="184">
        <f t="shared" si="3"/>
        <v>100</v>
      </c>
      <c r="M11" s="319"/>
      <c r="N11" s="319"/>
      <c r="O11" s="319"/>
      <c r="P11" s="319"/>
      <c r="Q11" s="319"/>
      <c r="R11" s="319"/>
      <c r="S11" s="320"/>
      <c r="T11" s="320"/>
    </row>
    <row r="12" spans="1:20">
      <c r="A12" s="393" t="s">
        <v>307</v>
      </c>
      <c r="B12" s="393"/>
      <c r="C12" s="318">
        <f t="shared" ref="C12:H12" si="4">+C13</f>
        <v>720277449</v>
      </c>
      <c r="D12" s="318">
        <f t="shared" si="4"/>
        <v>720277449</v>
      </c>
      <c r="E12" s="318">
        <f t="shared" si="4"/>
        <v>142323275.75999999</v>
      </c>
      <c r="F12" s="318">
        <f t="shared" si="4"/>
        <v>42318231.469999999</v>
      </c>
      <c r="G12" s="318">
        <f t="shared" si="4"/>
        <v>103714784.92</v>
      </c>
      <c r="H12" s="318">
        <f t="shared" si="4"/>
        <v>142266562.03</v>
      </c>
      <c r="I12" s="178"/>
      <c r="J12" s="179">
        <f t="shared" si="2"/>
        <v>19.751633516711699</v>
      </c>
      <c r="K12" s="179">
        <f t="shared" si="3"/>
        <v>99.960151472275243</v>
      </c>
      <c r="M12" s="319"/>
      <c r="N12" s="319"/>
      <c r="O12" s="319"/>
      <c r="P12" s="319"/>
      <c r="Q12" s="319"/>
      <c r="R12" s="319"/>
      <c r="S12" s="320"/>
      <c r="T12" s="320"/>
    </row>
    <row r="13" spans="1:20">
      <c r="A13" s="185"/>
      <c r="B13" s="186" t="s">
        <v>671</v>
      </c>
      <c r="C13" s="321">
        <v>720277449</v>
      </c>
      <c r="D13" s="321">
        <v>720277449</v>
      </c>
      <c r="E13" s="321">
        <v>142323275.75999999</v>
      </c>
      <c r="F13" s="321">
        <v>42318231.469999999</v>
      </c>
      <c r="G13" s="322">
        <v>103714784.92</v>
      </c>
      <c r="H13" s="322">
        <v>142266562.03</v>
      </c>
      <c r="I13" s="188"/>
      <c r="J13" s="184">
        <f t="shared" si="2"/>
        <v>19.751633516711699</v>
      </c>
      <c r="K13" s="184">
        <f t="shared" si="3"/>
        <v>99.960151472275243</v>
      </c>
      <c r="M13" s="319"/>
      <c r="N13" s="319"/>
      <c r="O13" s="319"/>
      <c r="P13" s="319"/>
      <c r="Q13" s="319"/>
      <c r="R13" s="319"/>
      <c r="S13" s="320"/>
      <c r="T13" s="320"/>
    </row>
    <row r="14" spans="1:20">
      <c r="A14" s="393" t="s">
        <v>672</v>
      </c>
      <c r="B14" s="393"/>
      <c r="C14" s="318">
        <f t="shared" ref="C14:H14" si="5">SUM(C15:C45)</f>
        <v>133555395602.29001</v>
      </c>
      <c r="D14" s="318">
        <f t="shared" si="5"/>
        <v>133645134411.68996</v>
      </c>
      <c r="E14" s="318">
        <f t="shared" si="5"/>
        <v>27025657770.130005</v>
      </c>
      <c r="F14" s="318">
        <f t="shared" si="5"/>
        <v>11126396820.670002</v>
      </c>
      <c r="G14" s="318">
        <f t="shared" si="5"/>
        <v>21974951666.709995</v>
      </c>
      <c r="H14" s="318">
        <f t="shared" si="5"/>
        <v>27014715901.500004</v>
      </c>
      <c r="I14" s="178"/>
      <c r="J14" s="179">
        <f t="shared" si="2"/>
        <v>20.213766868819896</v>
      </c>
      <c r="K14" s="179">
        <f t="shared" si="3"/>
        <v>99.959513034897924</v>
      </c>
      <c r="M14" s="319"/>
      <c r="N14" s="319"/>
      <c r="O14" s="319"/>
      <c r="P14" s="319"/>
      <c r="Q14" s="319"/>
      <c r="R14" s="319"/>
      <c r="S14" s="320"/>
      <c r="T14" s="320"/>
    </row>
    <row r="15" spans="1:20">
      <c r="A15" s="185"/>
      <c r="B15" s="186" t="s">
        <v>673</v>
      </c>
      <c r="C15" s="322">
        <v>347228120.6400001</v>
      </c>
      <c r="D15" s="322">
        <v>426299734.24000013</v>
      </c>
      <c r="E15" s="322">
        <v>47772260.089999996</v>
      </c>
      <c r="F15" s="321">
        <v>2341044.7999999993</v>
      </c>
      <c r="G15" s="322">
        <v>30941955.82</v>
      </c>
      <c r="H15" s="322">
        <v>47772260.089999996</v>
      </c>
      <c r="I15" s="188"/>
      <c r="J15" s="184">
        <f t="shared" si="2"/>
        <v>11.206260819084854</v>
      </c>
      <c r="K15" s="184">
        <f t="shared" si="3"/>
        <v>100</v>
      </c>
      <c r="M15" s="319"/>
      <c r="N15" s="319"/>
      <c r="O15" s="319"/>
      <c r="P15" s="319"/>
      <c r="Q15" s="319"/>
      <c r="R15" s="319"/>
      <c r="S15" s="320"/>
      <c r="T15" s="320"/>
    </row>
    <row r="16" spans="1:20">
      <c r="A16" s="185"/>
      <c r="B16" s="186" t="s">
        <v>674</v>
      </c>
      <c r="C16" s="322">
        <v>220653450.89999986</v>
      </c>
      <c r="D16" s="322">
        <v>196653450.91000006</v>
      </c>
      <c r="E16" s="322">
        <v>0</v>
      </c>
      <c r="F16" s="321">
        <v>0</v>
      </c>
      <c r="G16" s="322">
        <v>0</v>
      </c>
      <c r="H16" s="322">
        <v>0</v>
      </c>
      <c r="I16" s="188"/>
      <c r="J16" s="184" t="s">
        <v>184</v>
      </c>
      <c r="K16" s="184" t="s">
        <v>184</v>
      </c>
      <c r="M16" s="319"/>
      <c r="N16" s="319"/>
      <c r="O16" s="319"/>
      <c r="P16" s="319"/>
      <c r="Q16" s="319"/>
      <c r="R16" s="319"/>
      <c r="S16" s="320"/>
      <c r="T16" s="320"/>
    </row>
    <row r="17" spans="1:20">
      <c r="A17" s="185"/>
      <c r="B17" s="189" t="s">
        <v>50</v>
      </c>
      <c r="C17" s="323">
        <v>86053713</v>
      </c>
      <c r="D17" s="323">
        <v>86249622.650000006</v>
      </c>
      <c r="E17" s="323">
        <v>13554281.07</v>
      </c>
      <c r="F17" s="323">
        <v>9188950.4199999999</v>
      </c>
      <c r="G17" s="323">
        <v>10353158.91</v>
      </c>
      <c r="H17" s="323">
        <v>13554281.07</v>
      </c>
      <c r="I17" s="188"/>
      <c r="J17" s="184">
        <f t="shared" si="2"/>
        <v>15.715177241995736</v>
      </c>
      <c r="K17" s="184">
        <f>+(H17/E17)*100</f>
        <v>100</v>
      </c>
      <c r="M17" s="319"/>
      <c r="N17" s="319"/>
      <c r="O17" s="319"/>
      <c r="P17" s="319"/>
      <c r="Q17" s="319"/>
      <c r="R17" s="319"/>
      <c r="S17" s="320"/>
      <c r="T17" s="320"/>
    </row>
    <row r="18" spans="1:20">
      <c r="A18" s="185"/>
      <c r="B18" s="189" t="s">
        <v>675</v>
      </c>
      <c r="C18" s="323">
        <v>15279007</v>
      </c>
      <c r="D18" s="323">
        <v>15279007</v>
      </c>
      <c r="E18" s="323">
        <v>0</v>
      </c>
      <c r="F18" s="323">
        <v>0</v>
      </c>
      <c r="G18" s="323">
        <v>0</v>
      </c>
      <c r="H18" s="323">
        <v>0</v>
      </c>
      <c r="I18" s="188"/>
      <c r="J18" s="184" t="s">
        <v>184</v>
      </c>
      <c r="K18" s="184" t="s">
        <v>184</v>
      </c>
      <c r="M18" s="319"/>
      <c r="N18" s="319"/>
      <c r="O18" s="319"/>
      <c r="P18" s="319"/>
      <c r="Q18" s="319"/>
      <c r="R18" s="319"/>
      <c r="S18" s="320"/>
      <c r="T18" s="320"/>
    </row>
    <row r="19" spans="1:20">
      <c r="A19" s="185"/>
      <c r="B19" s="189" t="s">
        <v>642</v>
      </c>
      <c r="C19" s="323">
        <v>35941987</v>
      </c>
      <c r="D19" s="323">
        <v>35493734.100000001</v>
      </c>
      <c r="E19" s="323">
        <v>7485732.0499999998</v>
      </c>
      <c r="F19" s="323">
        <v>2896107</v>
      </c>
      <c r="G19" s="323">
        <v>5038395</v>
      </c>
      <c r="H19" s="323">
        <v>7485732.0499999998</v>
      </c>
      <c r="I19" s="188"/>
      <c r="J19" s="184">
        <f t="shared" si="2"/>
        <v>21.090291680525098</v>
      </c>
      <c r="K19" s="184">
        <f t="shared" si="3"/>
        <v>100</v>
      </c>
      <c r="M19" s="319"/>
      <c r="N19" s="319"/>
      <c r="O19" s="319"/>
      <c r="P19" s="319"/>
      <c r="Q19" s="319"/>
      <c r="R19" s="319"/>
      <c r="S19" s="320"/>
      <c r="T19" s="320"/>
    </row>
    <row r="20" spans="1:20">
      <c r="A20" s="185"/>
      <c r="B20" s="189" t="s">
        <v>676</v>
      </c>
      <c r="C20" s="323">
        <v>2809449275</v>
      </c>
      <c r="D20" s="323">
        <v>2703757010.000001</v>
      </c>
      <c r="E20" s="323">
        <v>64219602.289999999</v>
      </c>
      <c r="F20" s="323">
        <v>5451406</v>
      </c>
      <c r="G20" s="323">
        <v>26001780.669999998</v>
      </c>
      <c r="H20" s="323">
        <v>64219602.289999999</v>
      </c>
      <c r="I20" s="188"/>
      <c r="J20" s="184">
        <f t="shared" si="2"/>
        <v>2.3751987346673573</v>
      </c>
      <c r="K20" s="184">
        <f t="shared" si="3"/>
        <v>100</v>
      </c>
      <c r="M20" s="319"/>
      <c r="N20" s="319"/>
      <c r="O20" s="319"/>
      <c r="P20" s="319"/>
      <c r="Q20" s="319"/>
      <c r="R20" s="319"/>
      <c r="S20" s="320"/>
      <c r="T20" s="320"/>
    </row>
    <row r="21" spans="1:20">
      <c r="A21" s="185"/>
      <c r="B21" s="189" t="s">
        <v>526</v>
      </c>
      <c r="C21" s="323">
        <v>3330000000</v>
      </c>
      <c r="D21" s="323">
        <v>3330000000</v>
      </c>
      <c r="E21" s="323">
        <v>26178104.879999999</v>
      </c>
      <c r="F21" s="323">
        <v>0</v>
      </c>
      <c r="G21" s="323">
        <v>0</v>
      </c>
      <c r="H21" s="323">
        <v>26178104.879999999</v>
      </c>
      <c r="I21" s="188"/>
      <c r="J21" s="184">
        <f t="shared" si="2"/>
        <v>0.7861292756756757</v>
      </c>
      <c r="K21" s="184">
        <f>+(H21/E21)*100</f>
        <v>100</v>
      </c>
      <c r="M21" s="319"/>
      <c r="N21" s="319"/>
      <c r="O21" s="319"/>
      <c r="P21" s="319"/>
      <c r="Q21" s="319"/>
      <c r="R21" s="319"/>
      <c r="S21" s="320"/>
      <c r="T21" s="320"/>
    </row>
    <row r="22" spans="1:20">
      <c r="A22" s="185"/>
      <c r="B22" s="189" t="s">
        <v>677</v>
      </c>
      <c r="C22" s="323">
        <v>411723044</v>
      </c>
      <c r="D22" s="323">
        <v>411677446.50999999</v>
      </c>
      <c r="E22" s="323">
        <v>73677583.680000007</v>
      </c>
      <c r="F22" s="323">
        <v>6307251.9700000007</v>
      </c>
      <c r="G22" s="323">
        <v>10818403.070000002</v>
      </c>
      <c r="H22" s="323">
        <v>73677583.680000007</v>
      </c>
      <c r="I22" s="188"/>
      <c r="J22" s="184">
        <f t="shared" si="2"/>
        <v>17.896920102036805</v>
      </c>
      <c r="K22" s="184">
        <f t="shared" si="3"/>
        <v>100</v>
      </c>
      <c r="M22" s="319"/>
      <c r="N22" s="319"/>
      <c r="O22" s="319"/>
      <c r="P22" s="319"/>
      <c r="Q22" s="319"/>
      <c r="R22" s="319"/>
      <c r="S22" s="320"/>
      <c r="T22" s="320"/>
    </row>
    <row r="23" spans="1:20">
      <c r="A23" s="185"/>
      <c r="B23" s="189" t="s">
        <v>643</v>
      </c>
      <c r="C23" s="323">
        <v>1059378767.5999997</v>
      </c>
      <c r="D23" s="323">
        <v>1019770579.1799997</v>
      </c>
      <c r="E23" s="323">
        <v>268559043.36999995</v>
      </c>
      <c r="F23" s="323">
        <v>109164997.10999997</v>
      </c>
      <c r="G23" s="323">
        <v>196715069.80999994</v>
      </c>
      <c r="H23" s="323">
        <v>268559043.36999995</v>
      </c>
      <c r="I23" s="188"/>
      <c r="J23" s="184">
        <f t="shared" si="2"/>
        <v>26.335241362419872</v>
      </c>
      <c r="K23" s="184">
        <f>+(H23/E23)*100</f>
        <v>100</v>
      </c>
      <c r="M23" s="319"/>
      <c r="N23" s="319"/>
      <c r="O23" s="319"/>
      <c r="P23" s="319"/>
      <c r="Q23" s="319"/>
      <c r="R23" s="319"/>
      <c r="S23" s="320"/>
      <c r="T23" s="320"/>
    </row>
    <row r="24" spans="1:20">
      <c r="A24" s="185"/>
      <c r="B24" s="189" t="s">
        <v>678</v>
      </c>
      <c r="C24" s="323">
        <v>850000000</v>
      </c>
      <c r="D24" s="323">
        <v>850000000</v>
      </c>
      <c r="E24" s="323">
        <v>115000000</v>
      </c>
      <c r="F24" s="323">
        <v>0</v>
      </c>
      <c r="G24" s="323">
        <v>0</v>
      </c>
      <c r="H24" s="323">
        <v>115000000</v>
      </c>
      <c r="I24" s="188"/>
      <c r="J24" s="184">
        <f t="shared" si="2"/>
        <v>13.529411764705882</v>
      </c>
      <c r="K24" s="184">
        <f>+(H24/E24)*100</f>
        <v>100</v>
      </c>
      <c r="M24" s="319"/>
      <c r="N24" s="319"/>
      <c r="O24" s="319"/>
      <c r="P24" s="319"/>
      <c r="Q24" s="319"/>
      <c r="R24" s="319"/>
      <c r="S24" s="320"/>
      <c r="T24" s="320"/>
    </row>
    <row r="25" spans="1:20">
      <c r="A25" s="185"/>
      <c r="B25" s="189" t="s">
        <v>641</v>
      </c>
      <c r="C25" s="323">
        <v>1713375</v>
      </c>
      <c r="D25" s="323">
        <v>1712887.5</v>
      </c>
      <c r="E25" s="323">
        <v>223979.66</v>
      </c>
      <c r="F25" s="323">
        <v>0</v>
      </c>
      <c r="G25" s="323">
        <v>205854.65</v>
      </c>
      <c r="H25" s="323">
        <v>223979.66</v>
      </c>
      <c r="I25" s="188"/>
      <c r="J25" s="184">
        <f t="shared" si="2"/>
        <v>13.076145397756711</v>
      </c>
      <c r="K25" s="184">
        <f>+(H25/E25)*100</f>
        <v>100</v>
      </c>
      <c r="M25" s="319"/>
      <c r="N25" s="319"/>
      <c r="O25" s="319"/>
      <c r="P25" s="319"/>
      <c r="Q25" s="319"/>
      <c r="R25" s="319"/>
      <c r="S25" s="320"/>
      <c r="T25" s="320"/>
    </row>
    <row r="26" spans="1:20">
      <c r="A26" s="185"/>
      <c r="B26" s="189" t="s">
        <v>622</v>
      </c>
      <c r="C26" s="323">
        <v>147704000</v>
      </c>
      <c r="D26" s="323">
        <v>147704000</v>
      </c>
      <c r="E26" s="323">
        <v>12537014</v>
      </c>
      <c r="F26" s="323">
        <v>0</v>
      </c>
      <c r="G26" s="323">
        <v>12537014</v>
      </c>
      <c r="H26" s="323">
        <v>12537014</v>
      </c>
      <c r="I26" s="188"/>
      <c r="J26" s="184">
        <f t="shared" si="2"/>
        <v>8.4879312679412884</v>
      </c>
      <c r="K26" s="184">
        <f>+(H26/E26)*100</f>
        <v>100</v>
      </c>
      <c r="M26" s="319"/>
      <c r="N26" s="319"/>
      <c r="O26" s="319"/>
      <c r="P26" s="319"/>
      <c r="Q26" s="319"/>
      <c r="R26" s="319"/>
      <c r="S26" s="320"/>
      <c r="T26" s="320"/>
    </row>
    <row r="27" spans="1:20">
      <c r="A27" s="185"/>
      <c r="B27" s="189" t="s">
        <v>49</v>
      </c>
      <c r="C27" s="323">
        <v>28990891</v>
      </c>
      <c r="D27" s="323">
        <v>27740519.560000002</v>
      </c>
      <c r="E27" s="323">
        <v>843759.86999999988</v>
      </c>
      <c r="F27" s="323">
        <v>260550.87999999998</v>
      </c>
      <c r="G27" s="323">
        <v>491844.72000000009</v>
      </c>
      <c r="H27" s="323">
        <v>843759.86999999988</v>
      </c>
      <c r="I27" s="188"/>
      <c r="J27" s="184">
        <f t="shared" si="2"/>
        <v>3.0416152378654289</v>
      </c>
      <c r="K27" s="184">
        <f t="shared" ref="K27:K52" si="6">+(H27/E27)*100</f>
        <v>100</v>
      </c>
      <c r="M27" s="319"/>
      <c r="N27" s="319"/>
      <c r="O27" s="319"/>
      <c r="P27" s="319"/>
      <c r="Q27" s="319"/>
      <c r="R27" s="319"/>
      <c r="S27" s="320"/>
      <c r="T27" s="320"/>
    </row>
    <row r="28" spans="1:20">
      <c r="A28" s="185"/>
      <c r="B28" s="189" t="s">
        <v>48</v>
      </c>
      <c r="C28" s="323">
        <v>4420870398.5499983</v>
      </c>
      <c r="D28" s="323">
        <v>4420870396.25</v>
      </c>
      <c r="E28" s="323">
        <v>1242335591.8399999</v>
      </c>
      <c r="F28" s="323">
        <v>228679314.73000002</v>
      </c>
      <c r="G28" s="323">
        <v>711014107.56999993</v>
      </c>
      <c r="H28" s="323">
        <v>1242335591.8399999</v>
      </c>
      <c r="I28" s="188"/>
      <c r="J28" s="184">
        <f t="shared" si="2"/>
        <v>28.101606255949285</v>
      </c>
      <c r="K28" s="184">
        <f t="shared" si="6"/>
        <v>100</v>
      </c>
      <c r="M28" s="319"/>
      <c r="N28" s="319"/>
      <c r="O28" s="319"/>
      <c r="P28" s="319"/>
      <c r="Q28" s="319"/>
      <c r="R28" s="319"/>
      <c r="S28" s="320"/>
      <c r="T28" s="320"/>
    </row>
    <row r="29" spans="1:20">
      <c r="A29" s="185"/>
      <c r="B29" s="189" t="s">
        <v>644</v>
      </c>
      <c r="C29" s="323">
        <v>7021292470</v>
      </c>
      <c r="D29" s="323">
        <v>7022293978.7800045</v>
      </c>
      <c r="E29" s="323">
        <v>2067233663.2100003</v>
      </c>
      <c r="F29" s="323">
        <v>993697458.67000008</v>
      </c>
      <c r="G29" s="323">
        <v>1586861457.55</v>
      </c>
      <c r="H29" s="323">
        <v>2064922526.3699999</v>
      </c>
      <c r="I29" s="188"/>
      <c r="J29" s="184">
        <f t="shared" si="2"/>
        <v>29.405241828522005</v>
      </c>
      <c r="K29" s="184">
        <f t="shared" si="6"/>
        <v>99.888201470345066</v>
      </c>
      <c r="M29" s="319"/>
      <c r="N29" s="319"/>
      <c r="O29" s="319"/>
      <c r="P29" s="319"/>
      <c r="Q29" s="319"/>
      <c r="R29" s="319"/>
      <c r="S29" s="320"/>
      <c r="T29" s="320"/>
    </row>
    <row r="30" spans="1:20">
      <c r="A30" s="185"/>
      <c r="B30" s="189" t="s">
        <v>645</v>
      </c>
      <c r="C30" s="323">
        <v>26264528351</v>
      </c>
      <c r="D30" s="323">
        <v>26453071324.069958</v>
      </c>
      <c r="E30" s="323">
        <v>7926953837.7099962</v>
      </c>
      <c r="F30" s="323">
        <v>3810085601.4800014</v>
      </c>
      <c r="G30" s="323">
        <v>6230971531.8899994</v>
      </c>
      <c r="H30" s="323">
        <v>7918323105.9199972</v>
      </c>
      <c r="I30" s="188"/>
      <c r="J30" s="184">
        <f t="shared" si="2"/>
        <v>29.933473542314243</v>
      </c>
      <c r="K30" s="184">
        <f t="shared" si="6"/>
        <v>99.891121709969582</v>
      </c>
      <c r="M30" s="319"/>
      <c r="N30" s="319"/>
      <c r="O30" s="319"/>
      <c r="P30" s="319"/>
      <c r="Q30" s="319"/>
      <c r="R30" s="319"/>
      <c r="S30" s="320"/>
      <c r="T30" s="320"/>
    </row>
    <row r="31" spans="1:20">
      <c r="A31" s="185"/>
      <c r="B31" s="189" t="s">
        <v>679</v>
      </c>
      <c r="C31" s="323">
        <v>279568539</v>
      </c>
      <c r="D31" s="323">
        <v>269908535.38999999</v>
      </c>
      <c r="E31" s="323">
        <v>17326315.789999999</v>
      </c>
      <c r="F31" s="323">
        <v>16313.37</v>
      </c>
      <c r="G31" s="323">
        <v>14937942.149999999</v>
      </c>
      <c r="H31" s="323">
        <v>17326315.789999999</v>
      </c>
      <c r="I31" s="188"/>
      <c r="J31" s="184">
        <f t="shared" si="2"/>
        <v>6.4193285940233862</v>
      </c>
      <c r="K31" s="184">
        <f t="shared" si="6"/>
        <v>100</v>
      </c>
      <c r="M31" s="319"/>
      <c r="N31" s="319"/>
      <c r="O31" s="319"/>
      <c r="P31" s="319"/>
      <c r="Q31" s="319"/>
      <c r="R31" s="319"/>
      <c r="S31" s="320"/>
      <c r="T31" s="320"/>
    </row>
    <row r="32" spans="1:20">
      <c r="A32" s="185"/>
      <c r="B32" s="189" t="s">
        <v>84</v>
      </c>
      <c r="C32" s="323">
        <v>28275868044</v>
      </c>
      <c r="D32" s="323">
        <v>28275868044</v>
      </c>
      <c r="E32" s="323">
        <v>8897982827</v>
      </c>
      <c r="F32" s="323">
        <v>3138424667</v>
      </c>
      <c r="G32" s="323">
        <v>8243036342</v>
      </c>
      <c r="H32" s="323">
        <v>8897982827</v>
      </c>
      <c r="I32" s="188"/>
      <c r="J32" s="184">
        <f t="shared" si="2"/>
        <v>31.468469201914061</v>
      </c>
      <c r="K32" s="184">
        <f t="shared" si="6"/>
        <v>100</v>
      </c>
      <c r="M32" s="319"/>
      <c r="N32" s="319"/>
      <c r="O32" s="319"/>
      <c r="P32" s="319"/>
      <c r="Q32" s="319"/>
      <c r="R32" s="319"/>
      <c r="S32" s="320"/>
      <c r="T32" s="320"/>
    </row>
    <row r="33" spans="1:20">
      <c r="A33" s="185"/>
      <c r="B33" s="189" t="s">
        <v>524</v>
      </c>
      <c r="C33" s="323">
        <v>340000000</v>
      </c>
      <c r="D33" s="323">
        <v>340000000</v>
      </c>
      <c r="E33" s="323">
        <v>476146.09</v>
      </c>
      <c r="F33" s="323">
        <v>0</v>
      </c>
      <c r="G33" s="323">
        <v>0</v>
      </c>
      <c r="H33" s="323">
        <v>476146.09</v>
      </c>
      <c r="I33" s="188"/>
      <c r="J33" s="184">
        <f t="shared" si="2"/>
        <v>0.14004296764705881</v>
      </c>
      <c r="K33" s="184">
        <f t="shared" si="6"/>
        <v>100</v>
      </c>
      <c r="M33" s="319"/>
      <c r="N33" s="319"/>
      <c r="O33" s="319"/>
      <c r="P33" s="319"/>
      <c r="Q33" s="319"/>
      <c r="R33" s="319"/>
      <c r="S33" s="320"/>
      <c r="T33" s="320"/>
    </row>
    <row r="34" spans="1:20">
      <c r="A34" s="185"/>
      <c r="B34" s="189" t="s">
        <v>649</v>
      </c>
      <c r="C34" s="323">
        <v>3165740000</v>
      </c>
      <c r="D34" s="323">
        <v>3165740000</v>
      </c>
      <c r="E34" s="323">
        <v>8694032.540000001</v>
      </c>
      <c r="F34" s="323">
        <v>0</v>
      </c>
      <c r="G34" s="323">
        <v>7350489.3900000006</v>
      </c>
      <c r="H34" s="323">
        <v>8694032.540000001</v>
      </c>
      <c r="I34" s="188"/>
      <c r="J34" s="184">
        <f t="shared" si="2"/>
        <v>0.27462876104796985</v>
      </c>
      <c r="K34" s="184">
        <f t="shared" si="6"/>
        <v>100</v>
      </c>
      <c r="M34" s="319"/>
      <c r="N34" s="319"/>
      <c r="O34" s="319"/>
      <c r="P34" s="319"/>
      <c r="Q34" s="319"/>
      <c r="R34" s="319"/>
      <c r="S34" s="320"/>
      <c r="T34" s="320"/>
    </row>
    <row r="35" spans="1:20">
      <c r="A35" s="185"/>
      <c r="B35" s="189" t="s">
        <v>646</v>
      </c>
      <c r="C35" s="323">
        <v>16846933</v>
      </c>
      <c r="D35" s="323">
        <v>17014073</v>
      </c>
      <c r="E35" s="323">
        <v>288391.05</v>
      </c>
      <c r="F35" s="323">
        <v>0</v>
      </c>
      <c r="G35" s="323">
        <v>96130.35</v>
      </c>
      <c r="H35" s="323">
        <v>288391.05</v>
      </c>
      <c r="I35" s="188"/>
      <c r="J35" s="184">
        <f t="shared" si="2"/>
        <v>1.6950147680687626</v>
      </c>
      <c r="K35" s="184">
        <f t="shared" si="6"/>
        <v>100</v>
      </c>
      <c r="M35" s="319"/>
      <c r="N35" s="319"/>
      <c r="O35" s="319"/>
      <c r="P35" s="319"/>
      <c r="Q35" s="319"/>
      <c r="R35" s="319"/>
      <c r="S35" s="320"/>
      <c r="T35" s="320"/>
    </row>
    <row r="36" spans="1:20">
      <c r="A36" s="185"/>
      <c r="B36" s="189" t="s">
        <v>680</v>
      </c>
      <c r="C36" s="323">
        <v>800000000</v>
      </c>
      <c r="D36" s="323">
        <v>800000000</v>
      </c>
      <c r="E36" s="323">
        <v>0</v>
      </c>
      <c r="F36" s="323">
        <v>0</v>
      </c>
      <c r="G36" s="323">
        <v>0</v>
      </c>
      <c r="H36" s="323">
        <v>0</v>
      </c>
      <c r="I36" s="188"/>
      <c r="J36" s="184" t="s">
        <v>184</v>
      </c>
      <c r="K36" s="184" t="s">
        <v>184</v>
      </c>
      <c r="M36" s="319"/>
      <c r="N36" s="319"/>
      <c r="O36" s="319"/>
      <c r="P36" s="319"/>
      <c r="Q36" s="319"/>
      <c r="R36" s="319"/>
      <c r="S36" s="320"/>
      <c r="T36" s="320"/>
    </row>
    <row r="37" spans="1:20">
      <c r="A37" s="185"/>
      <c r="B37" s="189" t="s">
        <v>681</v>
      </c>
      <c r="C37" s="323">
        <v>2510135065</v>
      </c>
      <c r="D37" s="323">
        <v>2510135065</v>
      </c>
      <c r="E37" s="323">
        <v>0</v>
      </c>
      <c r="F37" s="323">
        <v>0</v>
      </c>
      <c r="G37" s="323">
        <v>0</v>
      </c>
      <c r="H37" s="323">
        <v>0</v>
      </c>
      <c r="I37" s="188"/>
      <c r="J37" s="184" t="s">
        <v>184</v>
      </c>
      <c r="K37" s="184" t="s">
        <v>184</v>
      </c>
      <c r="M37" s="319"/>
      <c r="N37" s="319"/>
      <c r="O37" s="319"/>
      <c r="P37" s="319"/>
      <c r="Q37" s="319"/>
      <c r="R37" s="319"/>
      <c r="S37" s="320"/>
      <c r="T37" s="320"/>
    </row>
    <row r="38" spans="1:20">
      <c r="A38" s="185"/>
      <c r="B38" s="189" t="s">
        <v>682</v>
      </c>
      <c r="C38" s="323">
        <v>1515911529</v>
      </c>
      <c r="D38" s="323">
        <v>1515584192.01</v>
      </c>
      <c r="E38" s="323">
        <v>2898920.74</v>
      </c>
      <c r="F38" s="323">
        <v>257393.43</v>
      </c>
      <c r="G38" s="323">
        <v>2043159.85</v>
      </c>
      <c r="H38" s="323">
        <v>2898920.74</v>
      </c>
      <c r="I38" s="188"/>
      <c r="J38" s="184">
        <f t="shared" si="2"/>
        <v>0.1912741473078701</v>
      </c>
      <c r="K38" s="184">
        <f t="shared" si="6"/>
        <v>100</v>
      </c>
      <c r="M38" s="319"/>
      <c r="N38" s="319"/>
      <c r="O38" s="319"/>
      <c r="P38" s="319"/>
      <c r="Q38" s="319"/>
      <c r="R38" s="319"/>
      <c r="S38" s="320"/>
      <c r="T38" s="320"/>
    </row>
    <row r="39" spans="1:20">
      <c r="A39" s="185"/>
      <c r="B39" s="189" t="s">
        <v>683</v>
      </c>
      <c r="C39" s="323">
        <v>7567248270</v>
      </c>
      <c r="D39" s="323">
        <v>7567248270</v>
      </c>
      <c r="E39" s="323">
        <v>0</v>
      </c>
      <c r="F39" s="323">
        <v>0</v>
      </c>
      <c r="G39" s="323">
        <v>0</v>
      </c>
      <c r="H39" s="323">
        <v>0</v>
      </c>
      <c r="I39" s="188"/>
      <c r="J39" s="184">
        <f t="shared" si="2"/>
        <v>0</v>
      </c>
      <c r="K39" s="184" t="s">
        <v>684</v>
      </c>
      <c r="M39" s="319"/>
      <c r="N39" s="319"/>
      <c r="O39" s="319"/>
      <c r="P39" s="319"/>
      <c r="Q39" s="319"/>
      <c r="R39" s="319"/>
      <c r="S39" s="320"/>
      <c r="T39" s="320"/>
    </row>
    <row r="40" spans="1:20">
      <c r="A40" s="185"/>
      <c r="B40" s="189" t="s">
        <v>685</v>
      </c>
      <c r="C40" s="323">
        <v>12000381528</v>
      </c>
      <c r="D40" s="323">
        <v>12000580994.139999</v>
      </c>
      <c r="E40" s="323">
        <v>843152.79</v>
      </c>
      <c r="F40" s="323">
        <v>81017.429999999993</v>
      </c>
      <c r="G40" s="323">
        <v>600999.51</v>
      </c>
      <c r="H40" s="323">
        <v>843152.79</v>
      </c>
      <c r="I40" s="188"/>
      <c r="J40" s="184">
        <f t="shared" si="2"/>
        <v>7.0259330811709847E-3</v>
      </c>
      <c r="K40" s="184">
        <f t="shared" si="6"/>
        <v>100</v>
      </c>
      <c r="M40" s="319"/>
      <c r="N40" s="319"/>
      <c r="O40" s="319"/>
      <c r="P40" s="319"/>
      <c r="Q40" s="319"/>
      <c r="R40" s="319"/>
      <c r="S40" s="320"/>
      <c r="T40" s="320"/>
    </row>
    <row r="41" spans="1:20">
      <c r="A41" s="185"/>
      <c r="B41" s="189" t="s">
        <v>53</v>
      </c>
      <c r="C41" s="323">
        <v>5525045805</v>
      </c>
      <c r="D41" s="323">
        <v>5527048880.0200005</v>
      </c>
      <c r="E41" s="323">
        <v>764164922.78999996</v>
      </c>
      <c r="F41" s="323">
        <v>118374285</v>
      </c>
      <c r="G41" s="323">
        <v>684046369.00999999</v>
      </c>
      <c r="H41" s="323">
        <v>764164922.78999996</v>
      </c>
      <c r="I41" s="188"/>
      <c r="J41" s="184">
        <f t="shared" si="2"/>
        <v>13.825912152729773</v>
      </c>
      <c r="K41" s="184">
        <f t="shared" si="6"/>
        <v>100</v>
      </c>
      <c r="M41" s="319"/>
      <c r="N41" s="319"/>
      <c r="O41" s="319"/>
      <c r="P41" s="319"/>
      <c r="Q41" s="319"/>
      <c r="R41" s="319"/>
      <c r="S41" s="320"/>
      <c r="T41" s="320"/>
    </row>
    <row r="42" spans="1:20">
      <c r="A42" s="185"/>
      <c r="B42" s="189" t="s">
        <v>440</v>
      </c>
      <c r="C42" s="323">
        <v>203658574</v>
      </c>
      <c r="D42" s="323">
        <v>203658574</v>
      </c>
      <c r="E42" s="323">
        <v>754973.16</v>
      </c>
      <c r="F42" s="323">
        <v>104630.25</v>
      </c>
      <c r="G42" s="323">
        <v>489938.67</v>
      </c>
      <c r="H42" s="323">
        <v>754973.16</v>
      </c>
      <c r="I42" s="188"/>
      <c r="J42" s="184">
        <f t="shared" si="2"/>
        <v>0.37070531584886773</v>
      </c>
      <c r="K42" s="184">
        <f t="shared" si="6"/>
        <v>100</v>
      </c>
      <c r="M42" s="319"/>
      <c r="N42" s="319"/>
      <c r="O42" s="319"/>
      <c r="P42" s="319"/>
      <c r="Q42" s="319"/>
      <c r="R42" s="319"/>
      <c r="S42" s="320"/>
      <c r="T42" s="320"/>
    </row>
    <row r="43" spans="1:20">
      <c r="A43" s="185"/>
      <c r="B43" s="189" t="s">
        <v>54</v>
      </c>
      <c r="C43" s="323">
        <v>395281635</v>
      </c>
      <c r="D43" s="323">
        <v>394871263.77999997</v>
      </c>
      <c r="E43" s="323">
        <v>253000.65</v>
      </c>
      <c r="F43" s="323">
        <v>114805.26</v>
      </c>
      <c r="G43" s="323">
        <v>114805.26</v>
      </c>
      <c r="H43" s="323">
        <v>253000.65</v>
      </c>
      <c r="I43" s="188"/>
      <c r="J43" s="184">
        <f t="shared" si="2"/>
        <v>6.4071679356479505E-2</v>
      </c>
      <c r="K43" s="184">
        <f t="shared" si="6"/>
        <v>100</v>
      </c>
      <c r="M43" s="319"/>
      <c r="N43" s="319"/>
      <c r="O43" s="319"/>
      <c r="P43" s="319"/>
      <c r="Q43" s="319"/>
      <c r="R43" s="319"/>
      <c r="S43" s="320"/>
      <c r="T43" s="320"/>
    </row>
    <row r="44" spans="1:20">
      <c r="A44" s="185"/>
      <c r="B44" s="189" t="s">
        <v>647</v>
      </c>
      <c r="C44" s="323">
        <v>1343269020.5999999</v>
      </c>
      <c r="D44" s="323">
        <v>1343269020.6000001</v>
      </c>
      <c r="E44" s="323">
        <v>76872425.820000008</v>
      </c>
      <c r="F44" s="323">
        <v>105348</v>
      </c>
      <c r="G44" s="323">
        <v>17331249</v>
      </c>
      <c r="H44" s="323">
        <v>76872425.820000008</v>
      </c>
      <c r="I44" s="188"/>
      <c r="J44" s="184">
        <f t="shared" si="2"/>
        <v>5.7227870695375129</v>
      </c>
      <c r="K44" s="184">
        <f t="shared" si="6"/>
        <v>100</v>
      </c>
      <c r="M44" s="319"/>
      <c r="N44" s="319"/>
      <c r="O44" s="319"/>
      <c r="P44" s="319"/>
      <c r="Q44" s="319"/>
      <c r="R44" s="319"/>
      <c r="S44" s="320"/>
      <c r="T44" s="320"/>
    </row>
    <row r="45" spans="1:20">
      <c r="A45" s="185"/>
      <c r="B45" s="189" t="s">
        <v>648</v>
      </c>
      <c r="C45" s="323">
        <v>22565633809</v>
      </c>
      <c r="D45" s="323">
        <v>22565633809</v>
      </c>
      <c r="E45" s="323">
        <v>5388528207.9900007</v>
      </c>
      <c r="F45" s="323">
        <v>2700845677.8699999</v>
      </c>
      <c r="G45" s="323">
        <v>4182953667.8600006</v>
      </c>
      <c r="H45" s="323">
        <v>5388528207.9900007</v>
      </c>
      <c r="I45" s="188"/>
      <c r="J45" s="184">
        <f t="shared" si="2"/>
        <v>23.879356784744324</v>
      </c>
      <c r="K45" s="184">
        <f t="shared" si="6"/>
        <v>100</v>
      </c>
      <c r="M45" s="319"/>
      <c r="N45" s="319"/>
      <c r="O45" s="319"/>
      <c r="P45" s="319"/>
      <c r="Q45" s="319"/>
      <c r="R45" s="319"/>
      <c r="S45" s="320"/>
      <c r="T45" s="320"/>
    </row>
    <row r="46" spans="1:20">
      <c r="A46" s="393" t="s">
        <v>686</v>
      </c>
      <c r="B46" s="393"/>
      <c r="C46" s="318">
        <f t="shared" ref="C46:H46" si="7">SUM(C47:C67)</f>
        <v>40617344559.907501</v>
      </c>
      <c r="D46" s="318">
        <f t="shared" si="7"/>
        <v>40505671441.76001</v>
      </c>
      <c r="E46" s="318">
        <f t="shared" si="7"/>
        <v>7954736862.7799988</v>
      </c>
      <c r="F46" s="318">
        <f t="shared" si="7"/>
        <v>133496197.27999999</v>
      </c>
      <c r="G46" s="318">
        <f t="shared" si="7"/>
        <v>4066810752.6799998</v>
      </c>
      <c r="H46" s="318">
        <f t="shared" si="7"/>
        <v>7949939403.0599995</v>
      </c>
      <c r="I46" s="178"/>
      <c r="J46" s="179">
        <f t="shared" si="2"/>
        <v>19.62673156644399</v>
      </c>
      <c r="K46" s="179">
        <f t="shared" si="6"/>
        <v>99.939690529017412</v>
      </c>
      <c r="M46" s="319"/>
      <c r="N46" s="319"/>
      <c r="O46" s="319"/>
      <c r="P46" s="319"/>
      <c r="Q46" s="319"/>
      <c r="R46" s="319"/>
      <c r="S46" s="320"/>
      <c r="T46" s="320"/>
    </row>
    <row r="47" spans="1:20">
      <c r="A47" s="191"/>
      <c r="B47" s="186" t="s">
        <v>57</v>
      </c>
      <c r="C47" s="322">
        <v>49433443.280000694</v>
      </c>
      <c r="D47" s="322">
        <v>49424666.93999999</v>
      </c>
      <c r="E47" s="322">
        <v>437391.64999999991</v>
      </c>
      <c r="F47" s="321">
        <v>109999.09</v>
      </c>
      <c r="G47" s="322">
        <v>247302.87</v>
      </c>
      <c r="H47" s="322">
        <v>437391.56999999989</v>
      </c>
      <c r="I47" s="188"/>
      <c r="J47" s="184">
        <f t="shared" si="2"/>
        <v>0.88496614561101583</v>
      </c>
      <c r="K47" s="184">
        <f t="shared" si="6"/>
        <v>99.999981709756</v>
      </c>
      <c r="M47" s="319"/>
      <c r="N47" s="319"/>
      <c r="O47" s="319"/>
      <c r="P47" s="319"/>
      <c r="Q47" s="319"/>
      <c r="R47" s="319"/>
      <c r="S47" s="320"/>
      <c r="T47" s="320"/>
    </row>
    <row r="48" spans="1:20">
      <c r="A48" s="191"/>
      <c r="B48" s="186" t="s">
        <v>442</v>
      </c>
      <c r="C48" s="322">
        <v>1187272</v>
      </c>
      <c r="D48" s="322">
        <v>1187272</v>
      </c>
      <c r="E48" s="322">
        <v>94288</v>
      </c>
      <c r="F48" s="321">
        <v>0</v>
      </c>
      <c r="G48" s="322">
        <v>32542.05</v>
      </c>
      <c r="H48" s="322">
        <v>94288</v>
      </c>
      <c r="I48" s="188"/>
      <c r="J48" s="184">
        <f t="shared" si="2"/>
        <v>7.9415668861052904</v>
      </c>
      <c r="K48" s="184">
        <f t="shared" si="6"/>
        <v>100</v>
      </c>
      <c r="M48" s="319"/>
      <c r="N48" s="319"/>
      <c r="O48" s="319"/>
      <c r="P48" s="319"/>
      <c r="Q48" s="319"/>
      <c r="R48" s="319"/>
      <c r="S48" s="320"/>
      <c r="T48" s="320"/>
    </row>
    <row r="49" spans="1:20">
      <c r="A49" s="191"/>
      <c r="B49" s="186" t="s">
        <v>687</v>
      </c>
      <c r="C49" s="322">
        <v>20000000</v>
      </c>
      <c r="D49" s="322">
        <v>20000000</v>
      </c>
      <c r="E49" s="322">
        <v>2974732.3899999997</v>
      </c>
      <c r="F49" s="321">
        <v>0</v>
      </c>
      <c r="G49" s="322">
        <v>0</v>
      </c>
      <c r="H49" s="322">
        <v>2974732.3899999997</v>
      </c>
      <c r="I49" s="188"/>
      <c r="J49" s="184">
        <f t="shared" si="2"/>
        <v>14.873661949999997</v>
      </c>
      <c r="K49" s="184">
        <f t="shared" si="6"/>
        <v>100</v>
      </c>
      <c r="M49" s="319"/>
      <c r="N49" s="319"/>
      <c r="O49" s="319"/>
      <c r="P49" s="319"/>
      <c r="Q49" s="319"/>
      <c r="R49" s="319"/>
      <c r="S49" s="320"/>
      <c r="T49" s="320"/>
    </row>
    <row r="50" spans="1:20">
      <c r="A50" s="191"/>
      <c r="B50" s="186" t="s">
        <v>529</v>
      </c>
      <c r="C50" s="322">
        <v>142652769</v>
      </c>
      <c r="D50" s="322">
        <v>142652769</v>
      </c>
      <c r="E50" s="322">
        <v>32913758.670000002</v>
      </c>
      <c r="F50" s="321">
        <v>7745871.1600000001</v>
      </c>
      <c r="G50" s="323">
        <v>16639455.75</v>
      </c>
      <c r="H50" s="322">
        <v>32913758.670000002</v>
      </c>
      <c r="I50" s="188"/>
      <c r="J50" s="184">
        <f t="shared" si="2"/>
        <v>23.072639178844121</v>
      </c>
      <c r="K50" s="184">
        <f t="shared" si="6"/>
        <v>100</v>
      </c>
      <c r="M50" s="319"/>
      <c r="N50" s="319"/>
      <c r="O50" s="319"/>
      <c r="P50" s="319"/>
      <c r="Q50" s="319"/>
      <c r="R50" s="319"/>
      <c r="S50" s="320"/>
      <c r="T50" s="320"/>
    </row>
    <row r="51" spans="1:20">
      <c r="A51" s="191"/>
      <c r="B51" s="186" t="s">
        <v>443</v>
      </c>
      <c r="C51" s="322">
        <v>208921869</v>
      </c>
      <c r="D51" s="322">
        <v>208921869</v>
      </c>
      <c r="E51" s="322">
        <v>36425327.5</v>
      </c>
      <c r="F51" s="321">
        <v>9913377.3200000003</v>
      </c>
      <c r="G51" s="322">
        <v>21744774</v>
      </c>
      <c r="H51" s="322">
        <v>36425327.5</v>
      </c>
      <c r="I51" s="188"/>
      <c r="J51" s="184">
        <f t="shared" si="2"/>
        <v>17.43490409804825</v>
      </c>
      <c r="K51" s="184">
        <f t="shared" si="6"/>
        <v>100</v>
      </c>
      <c r="M51" s="319"/>
      <c r="N51" s="319"/>
      <c r="O51" s="319"/>
      <c r="P51" s="319"/>
      <c r="Q51" s="319"/>
      <c r="R51" s="319"/>
      <c r="S51" s="320"/>
      <c r="T51" s="320"/>
    </row>
    <row r="52" spans="1:20">
      <c r="A52" s="191"/>
      <c r="B52" s="186" t="s">
        <v>444</v>
      </c>
      <c r="C52" s="322">
        <v>1867461129</v>
      </c>
      <c r="D52" s="322">
        <v>1853648638</v>
      </c>
      <c r="E52" s="322">
        <v>349102235.96999985</v>
      </c>
      <c r="F52" s="321">
        <v>84376680.25</v>
      </c>
      <c r="G52" s="322">
        <v>188970403.74000001</v>
      </c>
      <c r="H52" s="322">
        <v>349102235.96999985</v>
      </c>
      <c r="I52" s="188"/>
      <c r="J52" s="184">
        <f t="shared" si="2"/>
        <v>18.833247510524149</v>
      </c>
      <c r="K52" s="184">
        <f t="shared" si="6"/>
        <v>100</v>
      </c>
      <c r="M52" s="319"/>
      <c r="N52" s="319"/>
      <c r="O52" s="319"/>
      <c r="P52" s="319"/>
      <c r="Q52" s="319"/>
      <c r="R52" s="319"/>
      <c r="S52" s="320"/>
      <c r="T52" s="320"/>
    </row>
    <row r="53" spans="1:20">
      <c r="A53" s="191"/>
      <c r="B53" s="186" t="s">
        <v>454</v>
      </c>
      <c r="C53" s="322">
        <v>14000000.000000002</v>
      </c>
      <c r="D53" s="322">
        <v>14000000.010000002</v>
      </c>
      <c r="E53" s="322">
        <v>0</v>
      </c>
      <c r="F53" s="321">
        <v>0</v>
      </c>
      <c r="G53" s="322">
        <v>0</v>
      </c>
      <c r="H53" s="322">
        <v>0</v>
      </c>
      <c r="I53" s="188"/>
      <c r="J53" s="184" t="s">
        <v>184</v>
      </c>
      <c r="K53" s="184" t="s">
        <v>184</v>
      </c>
      <c r="M53" s="319"/>
      <c r="N53" s="319"/>
      <c r="O53" s="319"/>
      <c r="P53" s="319"/>
      <c r="Q53" s="319"/>
      <c r="R53" s="319"/>
      <c r="S53" s="320"/>
      <c r="T53" s="320"/>
    </row>
    <row r="54" spans="1:20">
      <c r="A54" s="191"/>
      <c r="B54" s="186" t="s">
        <v>445</v>
      </c>
      <c r="C54" s="322">
        <v>214478062.83000001</v>
      </c>
      <c r="D54" s="322">
        <v>212493962.83999997</v>
      </c>
      <c r="E54" s="322">
        <v>22191079.190000005</v>
      </c>
      <c r="F54" s="321">
        <v>5415599.0599999996</v>
      </c>
      <c r="G54" s="322">
        <v>11922663.770000001</v>
      </c>
      <c r="H54" s="322">
        <v>22191079.190000005</v>
      </c>
      <c r="I54" s="188"/>
      <c r="J54" s="184">
        <f t="shared" si="2"/>
        <v>10.443157487118381</v>
      </c>
      <c r="K54" s="184">
        <f t="shared" ref="K54:K63" si="8">+(H54/E54)*100</f>
        <v>100</v>
      </c>
      <c r="M54" s="319"/>
      <c r="N54" s="319"/>
      <c r="O54" s="319"/>
      <c r="P54" s="319"/>
      <c r="Q54" s="319"/>
      <c r="R54" s="319"/>
      <c r="S54" s="320"/>
      <c r="T54" s="320"/>
    </row>
    <row r="55" spans="1:20">
      <c r="A55" s="191"/>
      <c r="B55" s="186" t="s">
        <v>688</v>
      </c>
      <c r="C55" s="322">
        <v>1608471</v>
      </c>
      <c r="D55" s="322">
        <v>1608471</v>
      </c>
      <c r="E55" s="322">
        <v>90219.4</v>
      </c>
      <c r="F55" s="321">
        <v>0</v>
      </c>
      <c r="G55" s="322">
        <v>16231</v>
      </c>
      <c r="H55" s="322">
        <v>90219.4</v>
      </c>
      <c r="I55" s="188"/>
      <c r="J55" s="184">
        <f t="shared" si="2"/>
        <v>5.60901626451456</v>
      </c>
      <c r="K55" s="184">
        <f t="shared" si="8"/>
        <v>100</v>
      </c>
      <c r="M55" s="319"/>
      <c r="N55" s="319"/>
      <c r="O55" s="319"/>
      <c r="P55" s="319"/>
      <c r="Q55" s="319"/>
      <c r="R55" s="319"/>
      <c r="S55" s="320"/>
      <c r="T55" s="320"/>
    </row>
    <row r="56" spans="1:20">
      <c r="A56" s="191"/>
      <c r="B56" s="186" t="s">
        <v>536</v>
      </c>
      <c r="C56" s="322">
        <v>4764444.24</v>
      </c>
      <c r="D56" s="322">
        <v>4764444.2300000004</v>
      </c>
      <c r="E56" s="322">
        <v>355308.08</v>
      </c>
      <c r="F56" s="321">
        <v>17347.8</v>
      </c>
      <c r="G56" s="322">
        <v>108711.95</v>
      </c>
      <c r="H56" s="322">
        <v>355306.64000000007</v>
      </c>
      <c r="I56" s="188"/>
      <c r="J56" s="184">
        <f t="shared" si="2"/>
        <v>7.4574624625210486</v>
      </c>
      <c r="K56" s="184">
        <f t="shared" si="8"/>
        <v>99.999594717913553</v>
      </c>
      <c r="M56" s="319"/>
      <c r="N56" s="319"/>
      <c r="O56" s="319"/>
      <c r="P56" s="319"/>
      <c r="Q56" s="319"/>
      <c r="R56" s="319"/>
      <c r="S56" s="320"/>
      <c r="T56" s="320"/>
    </row>
    <row r="57" spans="1:20">
      <c r="A57" s="191"/>
      <c r="B57" s="186" t="s">
        <v>84</v>
      </c>
      <c r="C57" s="322">
        <v>3122603276.1374998</v>
      </c>
      <c r="D57" s="322">
        <v>3122603276.1600003</v>
      </c>
      <c r="E57" s="322">
        <v>465627197.80999994</v>
      </c>
      <c r="F57" s="321">
        <v>0</v>
      </c>
      <c r="G57" s="322">
        <v>257612187.87</v>
      </c>
      <c r="H57" s="322">
        <v>465627197.80999994</v>
      </c>
      <c r="I57" s="188"/>
      <c r="J57" s="184">
        <f t="shared" si="2"/>
        <v>14.911506734297728</v>
      </c>
      <c r="K57" s="184">
        <f t="shared" si="8"/>
        <v>100</v>
      </c>
      <c r="M57" s="319"/>
      <c r="N57" s="319"/>
      <c r="O57" s="319"/>
      <c r="P57" s="319"/>
      <c r="Q57" s="319"/>
      <c r="R57" s="319"/>
      <c r="S57" s="320"/>
      <c r="T57" s="320"/>
    </row>
    <row r="58" spans="1:20">
      <c r="A58" s="191"/>
      <c r="B58" s="186" t="s">
        <v>452</v>
      </c>
      <c r="C58" s="322">
        <v>315145082</v>
      </c>
      <c r="D58" s="322">
        <v>313013082</v>
      </c>
      <c r="E58" s="322">
        <v>35070707.099999994</v>
      </c>
      <c r="F58" s="321">
        <v>8982789.7800000012</v>
      </c>
      <c r="G58" s="322">
        <v>20890787.879999999</v>
      </c>
      <c r="H58" s="322">
        <v>33478710.559999999</v>
      </c>
      <c r="I58" s="188"/>
      <c r="J58" s="184">
        <f t="shared" si="2"/>
        <v>10.6956266319885</v>
      </c>
      <c r="K58" s="184">
        <f t="shared" si="8"/>
        <v>95.460608947915986</v>
      </c>
      <c r="M58" s="319"/>
      <c r="N58" s="319"/>
      <c r="O58" s="319"/>
      <c r="P58" s="319"/>
      <c r="Q58" s="319"/>
      <c r="R58" s="319"/>
      <c r="S58" s="320"/>
      <c r="T58" s="320"/>
    </row>
    <row r="59" spans="1:20">
      <c r="A59" s="191"/>
      <c r="B59" s="186" t="s">
        <v>689</v>
      </c>
      <c r="C59" s="322">
        <v>45505451.230000004</v>
      </c>
      <c r="D59" s="322">
        <v>45505451.219999999</v>
      </c>
      <c r="E59" s="322">
        <v>285173.88</v>
      </c>
      <c r="F59" s="321">
        <v>40113.040000000001</v>
      </c>
      <c r="G59" s="322">
        <v>193838.38</v>
      </c>
      <c r="H59" s="322">
        <v>285164.40000000002</v>
      </c>
      <c r="I59" s="188"/>
      <c r="J59" s="184">
        <f t="shared" si="2"/>
        <v>0.6266598667956248</v>
      </c>
      <c r="K59" s="184">
        <f t="shared" si="8"/>
        <v>99.996675712375904</v>
      </c>
      <c r="M59" s="319"/>
      <c r="N59" s="319"/>
      <c r="O59" s="319"/>
      <c r="P59" s="319"/>
      <c r="Q59" s="319"/>
      <c r="R59" s="319"/>
      <c r="S59" s="320"/>
      <c r="T59" s="320"/>
    </row>
    <row r="60" spans="1:20">
      <c r="A60" s="191"/>
      <c r="B60" s="186" t="s">
        <v>537</v>
      </c>
      <c r="C60" s="322">
        <v>131580192</v>
      </c>
      <c r="D60" s="322">
        <v>131580192</v>
      </c>
      <c r="E60" s="322">
        <v>805357.46000000008</v>
      </c>
      <c r="F60" s="321">
        <v>83802.320000000007</v>
      </c>
      <c r="G60" s="322">
        <v>446822.62</v>
      </c>
      <c r="H60" s="322">
        <v>805345.46000000008</v>
      </c>
      <c r="I60" s="188"/>
      <c r="J60" s="184">
        <f t="shared" si="2"/>
        <v>0.61205676003269549</v>
      </c>
      <c r="K60" s="184">
        <f t="shared" si="8"/>
        <v>99.998509978413807</v>
      </c>
      <c r="M60" s="319"/>
      <c r="N60" s="319"/>
      <c r="O60" s="319"/>
      <c r="P60" s="319"/>
      <c r="Q60" s="319"/>
      <c r="R60" s="319"/>
      <c r="S60" s="320"/>
      <c r="T60" s="320"/>
    </row>
    <row r="61" spans="1:20" ht="16.5">
      <c r="A61" s="191"/>
      <c r="B61" s="186" t="s">
        <v>448</v>
      </c>
      <c r="C61" s="322">
        <v>92929418</v>
      </c>
      <c r="D61" s="322">
        <v>92929418</v>
      </c>
      <c r="E61" s="322">
        <v>11004108.75</v>
      </c>
      <c r="F61" s="321">
        <v>1250597.27</v>
      </c>
      <c r="G61" s="322">
        <v>3702199.84</v>
      </c>
      <c r="H61" s="322">
        <v>11004108.75</v>
      </c>
      <c r="I61" s="188"/>
      <c r="J61" s="184">
        <f t="shared" si="2"/>
        <v>11.841361957093071</v>
      </c>
      <c r="K61" s="184">
        <f t="shared" si="8"/>
        <v>100</v>
      </c>
      <c r="M61" s="319"/>
      <c r="N61" s="319"/>
      <c r="O61" s="319"/>
      <c r="P61" s="319"/>
      <c r="Q61" s="319"/>
      <c r="R61" s="319"/>
      <c r="S61" s="320"/>
      <c r="T61" s="320"/>
    </row>
    <row r="62" spans="1:20">
      <c r="A62" s="191"/>
      <c r="B62" s="186" t="s">
        <v>690</v>
      </c>
      <c r="C62" s="322">
        <v>3366472</v>
      </c>
      <c r="D62" s="322">
        <v>17178963</v>
      </c>
      <c r="E62" s="322">
        <v>0</v>
      </c>
      <c r="F62" s="321">
        <v>0</v>
      </c>
      <c r="G62" s="322">
        <v>0</v>
      </c>
      <c r="H62" s="322">
        <v>0</v>
      </c>
      <c r="I62" s="188"/>
      <c r="J62" s="184" t="s">
        <v>184</v>
      </c>
      <c r="K62" s="184" t="s">
        <v>184</v>
      </c>
      <c r="M62" s="319"/>
      <c r="N62" s="319"/>
      <c r="O62" s="319"/>
      <c r="P62" s="319"/>
      <c r="Q62" s="319"/>
      <c r="R62" s="319"/>
      <c r="S62" s="320"/>
      <c r="T62" s="320"/>
    </row>
    <row r="63" spans="1:20">
      <c r="A63" s="191"/>
      <c r="B63" s="186" t="s">
        <v>446</v>
      </c>
      <c r="C63" s="322">
        <v>1376311482</v>
      </c>
      <c r="D63" s="322">
        <v>1370641996.3800001</v>
      </c>
      <c r="E63" s="322">
        <v>15174166.700000001</v>
      </c>
      <c r="F63" s="321">
        <v>0</v>
      </c>
      <c r="G63" s="322">
        <v>9087635.9500000011</v>
      </c>
      <c r="H63" s="322">
        <v>15124992.790000003</v>
      </c>
      <c r="I63" s="188"/>
      <c r="J63" s="184">
        <f t="shared" si="2"/>
        <v>1.1034969620036881</v>
      </c>
      <c r="K63" s="184">
        <f t="shared" si="8"/>
        <v>99.6759366693922</v>
      </c>
      <c r="M63" s="319"/>
      <c r="N63" s="319"/>
      <c r="O63" s="319"/>
      <c r="P63" s="319"/>
      <c r="Q63" s="319"/>
      <c r="R63" s="319"/>
      <c r="S63" s="320"/>
      <c r="T63" s="320"/>
    </row>
    <row r="64" spans="1:20">
      <c r="A64" s="191"/>
      <c r="B64" s="186" t="s">
        <v>453</v>
      </c>
      <c r="C64" s="322">
        <v>520000000</v>
      </c>
      <c r="D64" s="322">
        <v>520000000</v>
      </c>
      <c r="E64" s="322">
        <v>0</v>
      </c>
      <c r="F64" s="321">
        <v>0</v>
      </c>
      <c r="G64" s="322">
        <v>0</v>
      </c>
      <c r="H64" s="322">
        <v>0</v>
      </c>
      <c r="I64" s="188"/>
      <c r="J64" s="184" t="s">
        <v>184</v>
      </c>
      <c r="K64" s="184" t="s">
        <v>184</v>
      </c>
      <c r="M64" s="319"/>
      <c r="N64" s="319"/>
      <c r="O64" s="319"/>
      <c r="P64" s="319"/>
      <c r="Q64" s="319"/>
      <c r="R64" s="319"/>
      <c r="S64" s="320"/>
      <c r="T64" s="320"/>
    </row>
    <row r="65" spans="1:20">
      <c r="A65" s="191"/>
      <c r="B65" s="186" t="s">
        <v>267</v>
      </c>
      <c r="C65" s="322">
        <v>2519425918</v>
      </c>
      <c r="D65" s="322">
        <v>2519425918.000001</v>
      </c>
      <c r="E65" s="322">
        <v>319689034.41000003</v>
      </c>
      <c r="F65" s="321">
        <v>0</v>
      </c>
      <c r="G65" s="322">
        <v>0</v>
      </c>
      <c r="H65" s="322">
        <v>319689034.41000003</v>
      </c>
      <c r="I65" s="188"/>
      <c r="J65" s="184">
        <f t="shared" si="2"/>
        <v>12.688963470844151</v>
      </c>
      <c r="K65" s="184">
        <f>+(H65/E65)*100</f>
        <v>100</v>
      </c>
      <c r="M65" s="319"/>
      <c r="N65" s="319"/>
      <c r="O65" s="319"/>
      <c r="P65" s="319"/>
      <c r="Q65" s="319"/>
      <c r="R65" s="319"/>
      <c r="S65" s="320"/>
      <c r="T65" s="320"/>
    </row>
    <row r="66" spans="1:20">
      <c r="A66" s="191"/>
      <c r="B66" s="186" t="s">
        <v>60</v>
      </c>
      <c r="C66" s="322">
        <v>29655313245.870003</v>
      </c>
      <c r="D66" s="322">
        <v>29553434489.68</v>
      </c>
      <c r="E66" s="322">
        <v>6599995743.289999</v>
      </c>
      <c r="F66" s="321">
        <v>0</v>
      </c>
      <c r="G66" s="322">
        <v>3496790921.3399997</v>
      </c>
      <c r="H66" s="322">
        <v>6599995743.289999</v>
      </c>
      <c r="I66" s="188"/>
      <c r="J66" s="184">
        <f t="shared" si="2"/>
        <v>22.332415359692643</v>
      </c>
      <c r="K66" s="184">
        <f>+(H66/E66)*100</f>
        <v>100</v>
      </c>
      <c r="M66" s="319"/>
      <c r="N66" s="319"/>
      <c r="O66" s="319"/>
      <c r="P66" s="319"/>
      <c r="Q66" s="319"/>
      <c r="R66" s="319"/>
      <c r="S66" s="320"/>
      <c r="T66" s="320"/>
    </row>
    <row r="67" spans="1:20">
      <c r="A67" s="191"/>
      <c r="B67" s="186" t="s">
        <v>533</v>
      </c>
      <c r="C67" s="322">
        <v>310656562.32000047</v>
      </c>
      <c r="D67" s="322">
        <v>310656562.30000013</v>
      </c>
      <c r="E67" s="322">
        <v>62501032.529999994</v>
      </c>
      <c r="F67" s="321">
        <v>15560020.189999998</v>
      </c>
      <c r="G67" s="322">
        <v>38404273.670000002</v>
      </c>
      <c r="H67" s="322">
        <v>59344766.259999976</v>
      </c>
      <c r="I67" s="188"/>
      <c r="J67" s="184">
        <f t="shared" si="2"/>
        <v>19.103013894388912</v>
      </c>
      <c r="K67" s="184">
        <f t="shared" ref="K67:K78" si="9">+(H67/E67)*100</f>
        <v>94.950057395475767</v>
      </c>
      <c r="M67" s="319"/>
      <c r="N67" s="319"/>
      <c r="O67" s="319"/>
      <c r="P67" s="319"/>
      <c r="Q67" s="319"/>
      <c r="R67" s="319"/>
      <c r="S67" s="320"/>
      <c r="T67" s="320"/>
    </row>
    <row r="68" spans="1:20">
      <c r="A68" s="393" t="s">
        <v>75</v>
      </c>
      <c r="B68" s="393"/>
      <c r="C68" s="318">
        <f t="shared" ref="C68:H68" si="10">+C69</f>
        <v>3363335370</v>
      </c>
      <c r="D68" s="318">
        <f t="shared" si="10"/>
        <v>3363335370</v>
      </c>
      <c r="E68" s="318">
        <f t="shared" si="10"/>
        <v>785941036.59000003</v>
      </c>
      <c r="F68" s="318">
        <f t="shared" si="10"/>
        <v>303033634.69</v>
      </c>
      <c r="G68" s="318">
        <f t="shared" si="10"/>
        <v>525834080.00999999</v>
      </c>
      <c r="H68" s="318">
        <f t="shared" si="10"/>
        <v>785941036.59000003</v>
      </c>
      <c r="I68" s="178"/>
      <c r="J68" s="179">
        <f t="shared" si="2"/>
        <v>23.36790566888963</v>
      </c>
      <c r="K68" s="179">
        <f t="shared" si="9"/>
        <v>100</v>
      </c>
      <c r="M68" s="319"/>
      <c r="N68" s="319"/>
      <c r="O68" s="319"/>
      <c r="P68" s="319"/>
      <c r="Q68" s="319"/>
      <c r="R68" s="319"/>
      <c r="S68" s="320"/>
      <c r="T68" s="320"/>
    </row>
    <row r="69" spans="1:20">
      <c r="A69" s="185"/>
      <c r="B69" s="186" t="s">
        <v>76</v>
      </c>
      <c r="C69" s="322">
        <v>3363335370</v>
      </c>
      <c r="D69" s="322">
        <v>3363335370</v>
      </c>
      <c r="E69" s="322">
        <v>785941036.59000003</v>
      </c>
      <c r="F69" s="322">
        <v>303033634.69</v>
      </c>
      <c r="G69" s="322">
        <v>525834080.00999999</v>
      </c>
      <c r="H69" s="322">
        <v>785941036.59000003</v>
      </c>
      <c r="I69" s="188"/>
      <c r="J69" s="184">
        <f t="shared" si="2"/>
        <v>23.36790566888963</v>
      </c>
      <c r="K69" s="184">
        <f t="shared" si="9"/>
        <v>100</v>
      </c>
      <c r="M69" s="319"/>
      <c r="N69" s="319"/>
      <c r="O69" s="319"/>
      <c r="P69" s="319"/>
      <c r="Q69" s="319"/>
      <c r="R69" s="319"/>
      <c r="S69" s="320"/>
      <c r="T69" s="320"/>
    </row>
    <row r="70" spans="1:20">
      <c r="A70" s="393" t="s">
        <v>691</v>
      </c>
      <c r="B70" s="393"/>
      <c r="C70" s="318">
        <f t="shared" ref="C70:H70" si="11">SUM(C71:C77)</f>
        <v>44525907611.997299</v>
      </c>
      <c r="D70" s="318">
        <f t="shared" si="11"/>
        <v>43970845188.629997</v>
      </c>
      <c r="E70" s="318">
        <f t="shared" si="11"/>
        <v>9947442777.8800011</v>
      </c>
      <c r="F70" s="318">
        <f t="shared" si="11"/>
        <v>1520647499.6899998</v>
      </c>
      <c r="G70" s="318">
        <f t="shared" si="11"/>
        <v>7832127386.2299986</v>
      </c>
      <c r="H70" s="318">
        <f t="shared" si="11"/>
        <v>9939844957.7099991</v>
      </c>
      <c r="I70" s="178"/>
      <c r="J70" s="179">
        <f t="shared" si="2"/>
        <v>22.605535361144817</v>
      </c>
      <c r="K70" s="179">
        <f t="shared" si="9"/>
        <v>99.923620368172436</v>
      </c>
      <c r="M70" s="319"/>
      <c r="N70" s="319"/>
      <c r="O70" s="319"/>
      <c r="P70" s="319"/>
      <c r="Q70" s="319"/>
      <c r="R70" s="319"/>
      <c r="S70" s="320"/>
      <c r="T70" s="320"/>
    </row>
    <row r="71" spans="1:20">
      <c r="A71" s="185"/>
      <c r="B71" s="186" t="s">
        <v>78</v>
      </c>
      <c r="C71" s="322">
        <v>699678256.85880339</v>
      </c>
      <c r="D71" s="322">
        <v>699800216.85000014</v>
      </c>
      <c r="E71" s="322">
        <v>699800216.85000014</v>
      </c>
      <c r="F71" s="321">
        <v>362845833.30999994</v>
      </c>
      <c r="G71" s="322">
        <v>517969136.67999989</v>
      </c>
      <c r="H71" s="322">
        <v>699800216.85000014</v>
      </c>
      <c r="I71" s="188"/>
      <c r="J71" s="184">
        <f t="shared" si="2"/>
        <v>100</v>
      </c>
      <c r="K71" s="184">
        <f t="shared" si="9"/>
        <v>100</v>
      </c>
      <c r="M71" s="319"/>
      <c r="N71" s="319"/>
      <c r="O71" s="319"/>
      <c r="P71" s="319"/>
      <c r="Q71" s="319"/>
      <c r="R71" s="319"/>
      <c r="S71" s="320"/>
      <c r="T71" s="320"/>
    </row>
    <row r="72" spans="1:20">
      <c r="A72" s="185"/>
      <c r="B72" s="186" t="s">
        <v>692</v>
      </c>
      <c r="C72" s="322">
        <v>1255373198.4604938</v>
      </c>
      <c r="D72" s="322">
        <v>1354339708.3299997</v>
      </c>
      <c r="E72" s="322">
        <v>716512997.49999976</v>
      </c>
      <c r="F72" s="321">
        <v>238635640.58000001</v>
      </c>
      <c r="G72" s="322">
        <v>473261626.76000011</v>
      </c>
      <c r="H72" s="322">
        <v>716512997.49999976</v>
      </c>
      <c r="I72" s="188"/>
      <c r="J72" s="184">
        <f t="shared" si="2"/>
        <v>52.904968605218919</v>
      </c>
      <c r="K72" s="184">
        <f t="shared" si="9"/>
        <v>100</v>
      </c>
      <c r="M72" s="319"/>
      <c r="N72" s="319"/>
      <c r="O72" s="319"/>
      <c r="P72" s="319"/>
      <c r="Q72" s="319"/>
      <c r="R72" s="319"/>
      <c r="S72" s="320"/>
      <c r="T72" s="320"/>
    </row>
    <row r="73" spans="1:20">
      <c r="A73" s="185"/>
      <c r="B73" s="186" t="s">
        <v>693</v>
      </c>
      <c r="C73" s="322">
        <v>3828185792</v>
      </c>
      <c r="D73" s="322">
        <v>4048436070.0999999</v>
      </c>
      <c r="E73" s="322">
        <v>1667695945</v>
      </c>
      <c r="F73" s="321">
        <v>817894507</v>
      </c>
      <c r="G73" s="322">
        <v>1437355824</v>
      </c>
      <c r="H73" s="322">
        <v>1667695945</v>
      </c>
      <c r="I73" s="188"/>
      <c r="J73" s="184">
        <f t="shared" si="2"/>
        <v>41.193584784921811</v>
      </c>
      <c r="K73" s="184">
        <f t="shared" si="9"/>
        <v>100</v>
      </c>
      <c r="M73" s="319"/>
      <c r="N73" s="319"/>
      <c r="O73" s="319"/>
      <c r="P73" s="319"/>
      <c r="Q73" s="319"/>
      <c r="R73" s="319"/>
      <c r="S73" s="320"/>
      <c r="T73" s="320"/>
    </row>
    <row r="74" spans="1:20">
      <c r="A74" s="185"/>
      <c r="B74" s="186" t="s">
        <v>540</v>
      </c>
      <c r="C74" s="322">
        <v>72589942.488000005</v>
      </c>
      <c r="D74" s="322">
        <v>72944906.700000003</v>
      </c>
      <c r="E74" s="322">
        <v>9049704.7599999998</v>
      </c>
      <c r="F74" s="321">
        <v>2271518.7999999998</v>
      </c>
      <c r="G74" s="322">
        <v>8184699.6100000003</v>
      </c>
      <c r="H74" s="322">
        <v>8823403.0300000012</v>
      </c>
      <c r="I74" s="188"/>
      <c r="J74" s="184">
        <f t="shared" ref="J74:J104" si="12">+(H74/D74)*100</f>
        <v>12.095982336762658</v>
      </c>
      <c r="K74" s="184">
        <f t="shared" si="9"/>
        <v>97.499346818470144</v>
      </c>
      <c r="M74" s="319"/>
      <c r="N74" s="319"/>
      <c r="O74" s="319"/>
      <c r="P74" s="319"/>
      <c r="Q74" s="319"/>
      <c r="R74" s="319"/>
      <c r="S74" s="320"/>
      <c r="T74" s="320"/>
    </row>
    <row r="75" spans="1:20">
      <c r="A75" s="185"/>
      <c r="B75" s="186" t="s">
        <v>84</v>
      </c>
      <c r="C75" s="322">
        <v>34467893441.190002</v>
      </c>
      <c r="D75" s="322">
        <v>33593137305.649998</v>
      </c>
      <c r="E75" s="322">
        <v>5602260799.6000004</v>
      </c>
      <c r="F75" s="321">
        <v>98999999.999999985</v>
      </c>
      <c r="G75" s="322">
        <v>4663326031.6499987</v>
      </c>
      <c r="H75" s="322">
        <v>5602260799.6000004</v>
      </c>
      <c r="I75" s="188"/>
      <c r="J75" s="184">
        <f t="shared" si="12"/>
        <v>16.676801421157414</v>
      </c>
      <c r="K75" s="184">
        <f t="shared" si="9"/>
        <v>100</v>
      </c>
      <c r="M75" s="319"/>
      <c r="N75" s="319"/>
      <c r="O75" s="319"/>
      <c r="P75" s="319"/>
      <c r="Q75" s="319"/>
      <c r="R75" s="319"/>
      <c r="S75" s="320"/>
      <c r="T75" s="320"/>
    </row>
    <row r="76" spans="1:20">
      <c r="A76" s="185"/>
      <c r="B76" s="186" t="s">
        <v>452</v>
      </c>
      <c r="C76" s="322">
        <v>3440802863</v>
      </c>
      <c r="D76" s="322">
        <v>3440802863.000001</v>
      </c>
      <c r="E76" s="322">
        <v>538146824.22000015</v>
      </c>
      <c r="F76" s="321">
        <v>0</v>
      </c>
      <c r="G76" s="322">
        <v>257708980</v>
      </c>
      <c r="H76" s="322">
        <v>531602879.31000018</v>
      </c>
      <c r="I76" s="188"/>
      <c r="J76" s="184">
        <f t="shared" si="12"/>
        <v>15.449966199066139</v>
      </c>
      <c r="K76" s="184">
        <f t="shared" si="9"/>
        <v>98.783985221972671</v>
      </c>
      <c r="M76" s="319"/>
      <c r="N76" s="319"/>
      <c r="O76" s="319"/>
      <c r="P76" s="319"/>
      <c r="Q76" s="319"/>
      <c r="R76" s="319"/>
      <c r="S76" s="320"/>
      <c r="T76" s="320"/>
    </row>
    <row r="77" spans="1:20">
      <c r="A77" s="185"/>
      <c r="B77" s="186" t="s">
        <v>480</v>
      </c>
      <c r="C77" s="322">
        <v>761384118</v>
      </c>
      <c r="D77" s="322">
        <v>761384118</v>
      </c>
      <c r="E77" s="322">
        <v>713976289.95000005</v>
      </c>
      <c r="F77" s="321">
        <v>0</v>
      </c>
      <c r="G77" s="322">
        <v>474321087.52999997</v>
      </c>
      <c r="H77" s="322">
        <v>713148716.41999996</v>
      </c>
      <c r="I77" s="188"/>
      <c r="J77" s="184">
        <f t="shared" si="12"/>
        <v>93.664774397093481</v>
      </c>
      <c r="K77" s="184">
        <f t="shared" si="9"/>
        <v>99.884089494056155</v>
      </c>
      <c r="M77" s="319"/>
      <c r="N77" s="319"/>
      <c r="O77" s="319"/>
      <c r="P77" s="319"/>
      <c r="Q77" s="319"/>
      <c r="R77" s="319"/>
      <c r="S77" s="320"/>
      <c r="T77" s="320"/>
    </row>
    <row r="78" spans="1:20">
      <c r="A78" s="393" t="s">
        <v>659</v>
      </c>
      <c r="B78" s="393"/>
      <c r="C78" s="318">
        <f t="shared" ref="C78:H78" si="13">SUM(C79:C81)</f>
        <v>32544136601</v>
      </c>
      <c r="D78" s="318">
        <f t="shared" si="13"/>
        <v>32549461501</v>
      </c>
      <c r="E78" s="318">
        <f t="shared" si="13"/>
        <v>9115912022.7400017</v>
      </c>
      <c r="F78" s="318">
        <f t="shared" si="13"/>
        <v>2455970544.4699998</v>
      </c>
      <c r="G78" s="318">
        <f t="shared" si="13"/>
        <v>4732806025.0400009</v>
      </c>
      <c r="H78" s="318">
        <f t="shared" si="13"/>
        <v>7670331506.7200003</v>
      </c>
      <c r="I78" s="178"/>
      <c r="J78" s="179">
        <f t="shared" si="12"/>
        <v>23.565156389712772</v>
      </c>
      <c r="K78" s="179">
        <f t="shared" si="9"/>
        <v>84.142228310080839</v>
      </c>
      <c r="M78" s="319"/>
      <c r="N78" s="319"/>
      <c r="O78" s="319"/>
      <c r="P78" s="319"/>
      <c r="Q78" s="319"/>
      <c r="R78" s="319"/>
      <c r="S78" s="320"/>
      <c r="T78" s="320"/>
    </row>
    <row r="79" spans="1:20">
      <c r="A79" s="185"/>
      <c r="B79" s="186" t="s">
        <v>694</v>
      </c>
      <c r="C79" s="322">
        <v>190675499</v>
      </c>
      <c r="D79" s="322">
        <v>190675499</v>
      </c>
      <c r="E79" s="322">
        <v>0</v>
      </c>
      <c r="F79" s="321">
        <v>0</v>
      </c>
      <c r="G79" s="322">
        <v>0</v>
      </c>
      <c r="H79" s="322">
        <v>0</v>
      </c>
      <c r="I79" s="188"/>
      <c r="J79" s="184" t="s">
        <v>184</v>
      </c>
      <c r="K79" s="184" t="s">
        <v>184</v>
      </c>
      <c r="M79" s="319"/>
      <c r="N79" s="319"/>
      <c r="O79" s="319"/>
      <c r="P79" s="319"/>
      <c r="Q79" s="319"/>
      <c r="R79" s="319"/>
      <c r="S79" s="320"/>
      <c r="T79" s="320"/>
    </row>
    <row r="80" spans="1:20">
      <c r="A80" s="185"/>
      <c r="B80" s="186" t="s">
        <v>695</v>
      </c>
      <c r="C80" s="322">
        <v>31614624147</v>
      </c>
      <c r="D80" s="322">
        <v>31619987847</v>
      </c>
      <c r="E80" s="322">
        <v>8769657572.7400017</v>
      </c>
      <c r="F80" s="321">
        <v>2356840026.5599999</v>
      </c>
      <c r="G80" s="322">
        <v>4556361522.9500008</v>
      </c>
      <c r="H80" s="322">
        <v>7419816908.1700001</v>
      </c>
      <c r="I80" s="188"/>
      <c r="J80" s="184">
        <f t="shared" si="12"/>
        <v>23.465590638656643</v>
      </c>
      <c r="K80" s="184">
        <f t="shared" ref="K80:K86" si="14">+(H80/E80)*100</f>
        <v>84.607829286676974</v>
      </c>
      <c r="M80" s="319"/>
      <c r="N80" s="319"/>
      <c r="O80" s="319"/>
      <c r="P80" s="319"/>
      <c r="Q80" s="319"/>
      <c r="R80" s="319"/>
      <c r="S80" s="320"/>
      <c r="T80" s="320"/>
    </row>
    <row r="81" spans="1:20">
      <c r="A81" s="185"/>
      <c r="B81" s="186" t="s">
        <v>696</v>
      </c>
      <c r="C81" s="322">
        <v>738836955</v>
      </c>
      <c r="D81" s="322">
        <v>738798155</v>
      </c>
      <c r="E81" s="322">
        <v>346254450</v>
      </c>
      <c r="F81" s="321">
        <v>99130517.909999982</v>
      </c>
      <c r="G81" s="322">
        <v>176444502.09000003</v>
      </c>
      <c r="H81" s="322">
        <v>250514598.55000001</v>
      </c>
      <c r="I81" s="188"/>
      <c r="J81" s="184">
        <f t="shared" si="12"/>
        <v>33.908395257159249</v>
      </c>
      <c r="K81" s="184">
        <f t="shared" si="14"/>
        <v>72.349856745523425</v>
      </c>
      <c r="M81" s="319"/>
      <c r="N81" s="319"/>
      <c r="O81" s="319"/>
      <c r="P81" s="319"/>
      <c r="Q81" s="319"/>
      <c r="R81" s="319"/>
      <c r="S81" s="320"/>
      <c r="T81" s="320"/>
    </row>
    <row r="82" spans="1:20">
      <c r="A82" s="393" t="s">
        <v>91</v>
      </c>
      <c r="B82" s="393"/>
      <c r="C82" s="318">
        <f t="shared" ref="C82:H82" si="15">SUM(C83:C89)</f>
        <v>322146124737.38403</v>
      </c>
      <c r="D82" s="318">
        <f t="shared" si="15"/>
        <v>322147239537.59009</v>
      </c>
      <c r="E82" s="318">
        <f t="shared" si="15"/>
        <v>88493891782.050003</v>
      </c>
      <c r="F82" s="318">
        <f t="shared" si="15"/>
        <v>39953125911.559998</v>
      </c>
      <c r="G82" s="318">
        <f t="shared" si="15"/>
        <v>64973754320.949997</v>
      </c>
      <c r="H82" s="318">
        <f t="shared" si="15"/>
        <v>88488328194.880005</v>
      </c>
      <c r="I82" s="178">
        <f>SUM(I83:I87)</f>
        <v>0</v>
      </c>
      <c r="J82" s="179">
        <f t="shared" si="12"/>
        <v>27.468286961544692</v>
      </c>
      <c r="K82" s="179">
        <f t="shared" si="14"/>
        <v>99.993713026901673</v>
      </c>
      <c r="M82" s="319"/>
      <c r="N82" s="319"/>
      <c r="O82" s="319"/>
      <c r="P82" s="319"/>
      <c r="Q82" s="319"/>
      <c r="R82" s="319"/>
      <c r="S82" s="320"/>
      <c r="T82" s="320"/>
    </row>
    <row r="83" spans="1:20">
      <c r="A83" s="185"/>
      <c r="B83" s="186" t="s">
        <v>661</v>
      </c>
      <c r="C83" s="322">
        <v>292583472824</v>
      </c>
      <c r="D83" s="322">
        <v>292584587624</v>
      </c>
      <c r="E83" s="322">
        <v>82646516394</v>
      </c>
      <c r="F83" s="321">
        <v>37727791965</v>
      </c>
      <c r="G83" s="322">
        <v>60954955435</v>
      </c>
      <c r="H83" s="322">
        <v>82646516394</v>
      </c>
      <c r="I83" s="188"/>
      <c r="J83" s="184">
        <f t="shared" si="12"/>
        <v>28.247050559002414</v>
      </c>
      <c r="K83" s="184">
        <f t="shared" si="14"/>
        <v>100</v>
      </c>
      <c r="M83" s="319"/>
      <c r="N83" s="319"/>
      <c r="O83" s="319"/>
      <c r="P83" s="319"/>
      <c r="Q83" s="319"/>
      <c r="R83" s="319"/>
      <c r="S83" s="320"/>
      <c r="T83" s="320"/>
    </row>
    <row r="84" spans="1:20">
      <c r="A84" s="185"/>
      <c r="B84" s="186" t="s">
        <v>663</v>
      </c>
      <c r="C84" s="322">
        <v>134662877.27999997</v>
      </c>
      <c r="D84" s="322">
        <v>134662877.27999997</v>
      </c>
      <c r="E84" s="322">
        <v>48051644.640000008</v>
      </c>
      <c r="F84" s="321">
        <v>22892688.959999997</v>
      </c>
      <c r="G84" s="321">
        <v>37705605.600000009</v>
      </c>
      <c r="H84" s="322">
        <v>48051644.640000008</v>
      </c>
      <c r="I84" s="188"/>
      <c r="J84" s="184">
        <f t="shared" si="12"/>
        <v>35.682918418628354</v>
      </c>
      <c r="K84" s="184">
        <f t="shared" si="14"/>
        <v>100</v>
      </c>
      <c r="M84" s="319"/>
      <c r="N84" s="319"/>
      <c r="O84" s="319"/>
      <c r="P84" s="319"/>
      <c r="Q84" s="319"/>
      <c r="R84" s="319"/>
      <c r="S84" s="320"/>
      <c r="T84" s="320"/>
    </row>
    <row r="85" spans="1:20">
      <c r="A85" s="185"/>
      <c r="B85" s="186" t="s">
        <v>665</v>
      </c>
      <c r="C85" s="322">
        <v>3601832410</v>
      </c>
      <c r="D85" s="322">
        <v>3601832410</v>
      </c>
      <c r="E85" s="322">
        <v>961355241</v>
      </c>
      <c r="F85" s="321">
        <v>401647949</v>
      </c>
      <c r="G85" s="322">
        <v>681501595</v>
      </c>
      <c r="H85" s="322">
        <v>961355241</v>
      </c>
      <c r="I85" s="188"/>
      <c r="J85" s="184">
        <f t="shared" si="12"/>
        <v>26.690726596021719</v>
      </c>
      <c r="K85" s="184">
        <f t="shared" si="14"/>
        <v>100</v>
      </c>
      <c r="M85" s="319"/>
      <c r="N85" s="319"/>
      <c r="O85" s="319"/>
      <c r="P85" s="319"/>
      <c r="Q85" s="319"/>
      <c r="R85" s="319"/>
      <c r="S85" s="320"/>
      <c r="T85" s="320"/>
    </row>
    <row r="86" spans="1:20">
      <c r="A86" s="185"/>
      <c r="B86" s="186" t="s">
        <v>697</v>
      </c>
      <c r="C86" s="322">
        <v>6652760163.04</v>
      </c>
      <c r="D86" s="322">
        <v>6652760163.0300007</v>
      </c>
      <c r="E86" s="322">
        <v>1663190039.22</v>
      </c>
      <c r="F86" s="321">
        <v>554396679.74000013</v>
      </c>
      <c r="G86" s="322">
        <v>1108793359.46</v>
      </c>
      <c r="H86" s="322">
        <v>1663190039.22</v>
      </c>
      <c r="I86" s="188"/>
      <c r="J86" s="184">
        <f t="shared" si="12"/>
        <v>24.999999976889288</v>
      </c>
      <c r="K86" s="184">
        <f t="shared" si="14"/>
        <v>100</v>
      </c>
      <c r="M86" s="319"/>
      <c r="N86" s="319"/>
      <c r="O86" s="319"/>
      <c r="P86" s="319"/>
      <c r="Q86" s="319"/>
      <c r="R86" s="319"/>
      <c r="S86" s="320"/>
      <c r="T86" s="320"/>
    </row>
    <row r="87" spans="1:20">
      <c r="A87" s="185"/>
      <c r="B87" s="186" t="s">
        <v>662</v>
      </c>
      <c r="C87" s="322">
        <v>6441040768</v>
      </c>
      <c r="D87" s="322">
        <v>6441040768</v>
      </c>
      <c r="E87" s="322">
        <v>0</v>
      </c>
      <c r="F87" s="321">
        <v>0</v>
      </c>
      <c r="G87" s="322">
        <v>0</v>
      </c>
      <c r="H87" s="322">
        <v>0</v>
      </c>
      <c r="I87" s="188"/>
      <c r="J87" s="184" t="s">
        <v>184</v>
      </c>
      <c r="K87" s="184" t="s">
        <v>184</v>
      </c>
      <c r="M87" s="319"/>
      <c r="N87" s="319"/>
      <c r="O87" s="319"/>
      <c r="P87" s="319"/>
      <c r="Q87" s="319"/>
      <c r="R87" s="319"/>
      <c r="S87" s="320"/>
      <c r="T87" s="320"/>
    </row>
    <row r="88" spans="1:20">
      <c r="A88" s="185"/>
      <c r="B88" s="186" t="s">
        <v>664</v>
      </c>
      <c r="C88" s="322">
        <v>474623838</v>
      </c>
      <c r="D88" s="322">
        <v>474623838</v>
      </c>
      <c r="E88" s="322">
        <v>0</v>
      </c>
      <c r="F88" s="321">
        <v>0</v>
      </c>
      <c r="G88" s="322">
        <v>0</v>
      </c>
      <c r="H88" s="322">
        <v>0</v>
      </c>
      <c r="I88" s="188"/>
      <c r="J88" s="184" t="s">
        <v>184</v>
      </c>
      <c r="K88" s="184" t="s">
        <v>184</v>
      </c>
      <c r="M88" s="319"/>
      <c r="N88" s="319"/>
      <c r="O88" s="319"/>
      <c r="P88" s="319"/>
      <c r="Q88" s="319"/>
      <c r="R88" s="319"/>
      <c r="S88" s="320"/>
      <c r="T88" s="320"/>
    </row>
    <row r="89" spans="1:20">
      <c r="A89" s="185"/>
      <c r="B89" s="186" t="s">
        <v>698</v>
      </c>
      <c r="C89" s="322">
        <v>12257731857.063999</v>
      </c>
      <c r="D89" s="322">
        <v>12257731857.280025</v>
      </c>
      <c r="E89" s="322">
        <v>3174778463.1900029</v>
      </c>
      <c r="F89" s="321">
        <v>1246396628.8599982</v>
      </c>
      <c r="G89" s="322">
        <v>2190798325.8899961</v>
      </c>
      <c r="H89" s="322">
        <v>3169214876.0200009</v>
      </c>
      <c r="I89" s="188"/>
      <c r="J89" s="184">
        <f t="shared" si="12"/>
        <v>25.854823004125048</v>
      </c>
      <c r="K89" s="184">
        <f t="shared" ref="K89:K104" si="16">+(H89/E89)*100</f>
        <v>99.824756680363407</v>
      </c>
      <c r="M89" s="319"/>
      <c r="N89" s="319"/>
      <c r="O89" s="319"/>
      <c r="P89" s="319"/>
      <c r="Q89" s="319"/>
      <c r="R89" s="319"/>
      <c r="S89" s="320"/>
      <c r="T89" s="320"/>
    </row>
    <row r="90" spans="1:20">
      <c r="A90" s="393" t="s">
        <v>94</v>
      </c>
      <c r="B90" s="393"/>
      <c r="C90" s="318">
        <f t="shared" ref="C90:H90" si="17">+C91</f>
        <v>3196945.9499999997</v>
      </c>
      <c r="D90" s="318">
        <f t="shared" si="17"/>
        <v>3968272.78</v>
      </c>
      <c r="E90" s="318">
        <f t="shared" si="17"/>
        <v>1129236.57</v>
      </c>
      <c r="F90" s="318">
        <f t="shared" si="17"/>
        <v>208196.88</v>
      </c>
      <c r="G90" s="318">
        <f t="shared" si="17"/>
        <v>443105.83999999997</v>
      </c>
      <c r="H90" s="318">
        <f t="shared" si="17"/>
        <v>740192.49000000011</v>
      </c>
      <c r="I90" s="178"/>
      <c r="J90" s="179">
        <f t="shared" si="12"/>
        <v>18.652762323461044</v>
      </c>
      <c r="K90" s="179">
        <f t="shared" si="16"/>
        <v>65.548044551904667</v>
      </c>
      <c r="M90" s="319"/>
      <c r="N90" s="319"/>
      <c r="O90" s="319"/>
      <c r="P90" s="319"/>
      <c r="Q90" s="319"/>
      <c r="R90" s="319"/>
      <c r="S90" s="320"/>
      <c r="T90" s="320"/>
    </row>
    <row r="91" spans="1:20">
      <c r="A91" s="185"/>
      <c r="B91" s="186" t="s">
        <v>699</v>
      </c>
      <c r="C91" s="322">
        <v>3196945.9499999997</v>
      </c>
      <c r="D91" s="322">
        <v>3968272.78</v>
      </c>
      <c r="E91" s="322">
        <v>1129236.57</v>
      </c>
      <c r="F91" s="321">
        <v>208196.88</v>
      </c>
      <c r="G91" s="322">
        <v>443105.83999999997</v>
      </c>
      <c r="H91" s="322">
        <v>740192.49000000011</v>
      </c>
      <c r="I91" s="188"/>
      <c r="J91" s="184">
        <f t="shared" si="12"/>
        <v>18.652762323461044</v>
      </c>
      <c r="K91" s="184">
        <f t="shared" si="16"/>
        <v>65.548044551904667</v>
      </c>
      <c r="M91" s="319"/>
      <c r="N91" s="319"/>
      <c r="O91" s="319"/>
      <c r="P91" s="319"/>
      <c r="Q91" s="319"/>
      <c r="R91" s="319"/>
      <c r="S91" s="320"/>
      <c r="T91" s="320"/>
    </row>
    <row r="92" spans="1:20">
      <c r="A92" s="393" t="s">
        <v>700</v>
      </c>
      <c r="B92" s="393"/>
      <c r="C92" s="318">
        <f t="shared" ref="C92:H92" si="18">SUM(C93:C97)</f>
        <v>73372895187.799973</v>
      </c>
      <c r="D92" s="318">
        <f t="shared" si="18"/>
        <v>74281669392.121445</v>
      </c>
      <c r="E92" s="318">
        <f t="shared" si="18"/>
        <v>19232747083.721027</v>
      </c>
      <c r="F92" s="318">
        <f t="shared" si="18"/>
        <v>6470482029.9958057</v>
      </c>
      <c r="G92" s="318">
        <f t="shared" si="18"/>
        <v>10433006957.074202</v>
      </c>
      <c r="H92" s="318">
        <f t="shared" si="18"/>
        <v>15282767173.559677</v>
      </c>
      <c r="I92" s="178"/>
      <c r="J92" s="179">
        <f t="shared" si="12"/>
        <v>20.574076079098752</v>
      </c>
      <c r="K92" s="179">
        <f t="shared" si="16"/>
        <v>79.462216744353228</v>
      </c>
      <c r="M92" s="319"/>
      <c r="N92" s="319"/>
      <c r="O92" s="319"/>
      <c r="P92" s="319"/>
      <c r="Q92" s="319"/>
      <c r="R92" s="319"/>
      <c r="S92" s="320"/>
      <c r="T92" s="320"/>
    </row>
    <row r="93" spans="1:20">
      <c r="A93" s="185"/>
      <c r="B93" s="186" t="s">
        <v>701</v>
      </c>
      <c r="C93" s="322">
        <v>2496333310.7999983</v>
      </c>
      <c r="D93" s="322">
        <v>2676263300.1300015</v>
      </c>
      <c r="E93" s="322">
        <v>663230383.61999977</v>
      </c>
      <c r="F93" s="321">
        <v>151307497.51600003</v>
      </c>
      <c r="G93" s="322">
        <v>316407969.40200001</v>
      </c>
      <c r="H93" s="322">
        <v>571821488.15399957</v>
      </c>
      <c r="I93" s="188"/>
      <c r="J93" s="184">
        <f t="shared" si="12"/>
        <v>21.366413690544682</v>
      </c>
      <c r="K93" s="184">
        <f t="shared" si="16"/>
        <v>86.217625470190569</v>
      </c>
      <c r="M93" s="319"/>
      <c r="N93" s="319"/>
      <c r="O93" s="319"/>
      <c r="P93" s="319"/>
      <c r="Q93" s="319"/>
      <c r="R93" s="319"/>
      <c r="S93" s="320"/>
      <c r="T93" s="320"/>
    </row>
    <row r="94" spans="1:20">
      <c r="A94" s="185"/>
      <c r="B94" s="186" t="s">
        <v>511</v>
      </c>
      <c r="C94" s="322">
        <v>5268559604</v>
      </c>
      <c r="D94" s="322">
        <v>6488852347.4300003</v>
      </c>
      <c r="E94" s="322">
        <v>1669068202.9600012</v>
      </c>
      <c r="F94" s="321">
        <v>394612766.0800001</v>
      </c>
      <c r="G94" s="322">
        <v>768861960.98999989</v>
      </c>
      <c r="H94" s="322">
        <v>1193389826.9800003</v>
      </c>
      <c r="I94" s="188"/>
      <c r="J94" s="184">
        <f t="shared" si="12"/>
        <v>18.391385149219165</v>
      </c>
      <c r="K94" s="184">
        <f t="shared" si="16"/>
        <v>71.500363188489757</v>
      </c>
      <c r="M94" s="319"/>
      <c r="N94" s="319"/>
      <c r="O94" s="319"/>
      <c r="P94" s="319"/>
      <c r="Q94" s="319"/>
      <c r="R94" s="319"/>
      <c r="S94" s="320"/>
      <c r="T94" s="320"/>
    </row>
    <row r="95" spans="1:20">
      <c r="A95" s="185"/>
      <c r="B95" s="186" t="s">
        <v>702</v>
      </c>
      <c r="C95" s="322">
        <v>56046233931.47998</v>
      </c>
      <c r="D95" s="322">
        <v>55605427116.008438</v>
      </c>
      <c r="E95" s="322">
        <v>14547835986.681631</v>
      </c>
      <c r="F95" s="321">
        <v>5221738201.0608044</v>
      </c>
      <c r="G95" s="322">
        <v>7910006258.905201</v>
      </c>
      <c r="H95" s="322">
        <v>11370502157.543978</v>
      </c>
      <c r="I95" s="188"/>
      <c r="J95" s="184">
        <f t="shared" si="12"/>
        <v>20.448547466098834</v>
      </c>
      <c r="K95" s="184">
        <f t="shared" si="16"/>
        <v>78.159405755973168</v>
      </c>
      <c r="M95" s="319"/>
      <c r="N95" s="319"/>
      <c r="O95" s="319"/>
      <c r="P95" s="319"/>
      <c r="Q95" s="319"/>
      <c r="R95" s="319"/>
      <c r="S95" s="320"/>
      <c r="T95" s="320"/>
    </row>
    <row r="96" spans="1:20">
      <c r="A96" s="185"/>
      <c r="B96" s="186" t="s">
        <v>703</v>
      </c>
      <c r="C96" s="322">
        <v>267670055.52000031</v>
      </c>
      <c r="D96" s="322">
        <v>268609683.59300035</v>
      </c>
      <c r="E96" s="322">
        <v>66313179.029399909</v>
      </c>
      <c r="F96" s="321">
        <v>14596352.448999999</v>
      </c>
      <c r="G96" s="322">
        <v>30125815.096999988</v>
      </c>
      <c r="H96" s="322">
        <v>45401966.071700007</v>
      </c>
      <c r="I96" s="188"/>
      <c r="J96" s="184">
        <f t="shared" si="12"/>
        <v>16.902579782080174</v>
      </c>
      <c r="K96" s="184">
        <f t="shared" si="16"/>
        <v>68.465977255548367</v>
      </c>
      <c r="M96" s="319"/>
      <c r="N96" s="319"/>
      <c r="O96" s="319"/>
      <c r="P96" s="319"/>
      <c r="Q96" s="319"/>
      <c r="R96" s="319"/>
      <c r="S96" s="320"/>
      <c r="T96" s="320"/>
    </row>
    <row r="97" spans="1:20">
      <c r="A97" s="185"/>
      <c r="B97" s="186" t="s">
        <v>704</v>
      </c>
      <c r="C97" s="322">
        <v>9294098286</v>
      </c>
      <c r="D97" s="322">
        <v>9242516944.9600048</v>
      </c>
      <c r="E97" s="322">
        <v>2286299331.4299965</v>
      </c>
      <c r="F97" s="321">
        <v>688227212.8900001</v>
      </c>
      <c r="G97" s="322">
        <v>1407604952.6800005</v>
      </c>
      <c r="H97" s="322">
        <v>2101651734.8100004</v>
      </c>
      <c r="I97" s="188"/>
      <c r="J97" s="184">
        <f t="shared" si="12"/>
        <v>22.738954630275714</v>
      </c>
      <c r="K97" s="184">
        <f t="shared" si="16"/>
        <v>91.923734828522839</v>
      </c>
      <c r="M97" s="319"/>
      <c r="N97" s="319"/>
      <c r="O97" s="319"/>
      <c r="P97" s="319"/>
      <c r="Q97" s="319"/>
      <c r="R97" s="319"/>
      <c r="S97" s="320"/>
      <c r="T97" s="320"/>
    </row>
    <row r="98" spans="1:20">
      <c r="A98" s="393" t="s">
        <v>705</v>
      </c>
      <c r="B98" s="393"/>
      <c r="C98" s="318">
        <f t="shared" ref="C98:H98" si="19">SUM(C99:C104)</f>
        <v>4234222002.9799995</v>
      </c>
      <c r="D98" s="318">
        <f t="shared" si="19"/>
        <v>4253863420.6100016</v>
      </c>
      <c r="E98" s="318">
        <f t="shared" si="19"/>
        <v>905531873.79000032</v>
      </c>
      <c r="F98" s="318">
        <f t="shared" si="19"/>
        <v>221333620.30000001</v>
      </c>
      <c r="G98" s="318">
        <f t="shared" si="19"/>
        <v>431809639.30000001</v>
      </c>
      <c r="H98" s="318">
        <f t="shared" si="19"/>
        <v>682258842.29999995</v>
      </c>
      <c r="I98" s="178"/>
      <c r="J98" s="179">
        <f t="shared" si="12"/>
        <v>16.038569527043357</v>
      </c>
      <c r="K98" s="179">
        <f t="shared" si="16"/>
        <v>75.343437602531139</v>
      </c>
      <c r="M98" s="319"/>
      <c r="N98" s="319"/>
      <c r="O98" s="319"/>
      <c r="P98" s="319"/>
      <c r="Q98" s="319"/>
      <c r="R98" s="319"/>
      <c r="S98" s="320"/>
      <c r="T98" s="320"/>
    </row>
    <row r="99" spans="1:20">
      <c r="A99" s="185"/>
      <c r="B99" s="186" t="s">
        <v>706</v>
      </c>
      <c r="C99" s="323">
        <v>116994446</v>
      </c>
      <c r="D99" s="322">
        <v>114118468</v>
      </c>
      <c r="E99" s="322">
        <v>24520700</v>
      </c>
      <c r="F99" s="321">
        <v>7664343</v>
      </c>
      <c r="G99" s="322">
        <v>14589307</v>
      </c>
      <c r="H99" s="322">
        <v>21944815</v>
      </c>
      <c r="I99" s="188"/>
      <c r="J99" s="184">
        <f t="shared" si="12"/>
        <v>19.229854189770581</v>
      </c>
      <c r="K99" s="184">
        <f t="shared" si="16"/>
        <v>89.49505927644806</v>
      </c>
      <c r="M99" s="319"/>
      <c r="N99" s="319"/>
      <c r="O99" s="319"/>
      <c r="P99" s="319"/>
      <c r="Q99" s="319"/>
      <c r="R99" s="319"/>
      <c r="S99" s="320"/>
      <c r="T99" s="320"/>
    </row>
    <row r="100" spans="1:20">
      <c r="A100" s="185"/>
      <c r="B100" s="186" t="s">
        <v>707</v>
      </c>
      <c r="C100" s="323">
        <v>569561871.29999971</v>
      </c>
      <c r="D100" s="322">
        <v>579771887.49999917</v>
      </c>
      <c r="E100" s="322">
        <v>134902127.09999982</v>
      </c>
      <c r="F100" s="321">
        <v>29728769.300000001</v>
      </c>
      <c r="G100" s="322">
        <v>57135711.299999997</v>
      </c>
      <c r="H100" s="322">
        <v>100639901.30000001</v>
      </c>
      <c r="I100" s="188"/>
      <c r="J100" s="184">
        <f t="shared" si="12"/>
        <v>17.358534187292783</v>
      </c>
      <c r="K100" s="184">
        <f t="shared" si="16"/>
        <v>74.602160442880177</v>
      </c>
      <c r="M100" s="319"/>
      <c r="N100" s="319"/>
      <c r="O100" s="319"/>
      <c r="P100" s="319"/>
      <c r="Q100" s="319"/>
      <c r="R100" s="319"/>
      <c r="S100" s="320"/>
      <c r="T100" s="320"/>
    </row>
    <row r="101" spans="1:20">
      <c r="A101" s="185"/>
      <c r="B101" s="186" t="s">
        <v>708</v>
      </c>
      <c r="C101" s="323">
        <v>1215694840.4300001</v>
      </c>
      <c r="D101" s="322">
        <v>1219592435.6100023</v>
      </c>
      <c r="E101" s="322">
        <v>271694003.94000047</v>
      </c>
      <c r="F101" s="321">
        <v>67547290</v>
      </c>
      <c r="G101" s="322">
        <v>131821260</v>
      </c>
      <c r="H101" s="322">
        <v>204946580</v>
      </c>
      <c r="I101" s="188"/>
      <c r="J101" s="184">
        <f t="shared" si="12"/>
        <v>16.804513870036597</v>
      </c>
      <c r="K101" s="184">
        <f t="shared" si="16"/>
        <v>75.432868237040424</v>
      </c>
      <c r="M101" s="319"/>
      <c r="N101" s="319"/>
      <c r="O101" s="319"/>
      <c r="P101" s="319"/>
      <c r="Q101" s="319"/>
      <c r="R101" s="319"/>
      <c r="S101" s="320"/>
      <c r="T101" s="320"/>
    </row>
    <row r="102" spans="1:20">
      <c r="A102" s="185"/>
      <c r="B102" s="186" t="s">
        <v>709</v>
      </c>
      <c r="C102" s="323">
        <v>300703559.25</v>
      </c>
      <c r="D102" s="322">
        <v>335480617.5</v>
      </c>
      <c r="E102" s="322">
        <v>81341748.75</v>
      </c>
      <c r="F102" s="321">
        <v>21053228</v>
      </c>
      <c r="G102" s="322">
        <v>40565449</v>
      </c>
      <c r="H102" s="322">
        <v>66207890</v>
      </c>
      <c r="I102" s="188"/>
      <c r="J102" s="184">
        <f t="shared" si="12"/>
        <v>19.735235523703544</v>
      </c>
      <c r="K102" s="184">
        <f t="shared" si="16"/>
        <v>81.394721674212832</v>
      </c>
      <c r="M102" s="319"/>
      <c r="N102" s="319"/>
      <c r="O102" s="319"/>
      <c r="P102" s="319"/>
      <c r="Q102" s="319"/>
      <c r="R102" s="319"/>
      <c r="S102" s="320"/>
      <c r="T102" s="320"/>
    </row>
    <row r="103" spans="1:20">
      <c r="A103" s="185"/>
      <c r="B103" s="186" t="s">
        <v>513</v>
      </c>
      <c r="C103" s="323">
        <v>173149108</v>
      </c>
      <c r="D103" s="322">
        <v>169478328</v>
      </c>
      <c r="E103" s="322">
        <v>36167275</v>
      </c>
      <c r="F103" s="321">
        <v>11789045</v>
      </c>
      <c r="G103" s="322">
        <v>22160939</v>
      </c>
      <c r="H103" s="322">
        <v>32579886</v>
      </c>
      <c r="I103" s="188"/>
      <c r="J103" s="184">
        <f t="shared" si="12"/>
        <v>19.223629584072839</v>
      </c>
      <c r="K103" s="184">
        <f t="shared" si="16"/>
        <v>90.081118912055175</v>
      </c>
      <c r="M103" s="319"/>
      <c r="N103" s="319"/>
      <c r="O103" s="319"/>
      <c r="P103" s="319"/>
      <c r="Q103" s="319"/>
      <c r="R103" s="319"/>
      <c r="S103" s="320"/>
      <c r="T103" s="320"/>
    </row>
    <row r="104" spans="1:20" ht="15.75" thickBot="1">
      <c r="A104" s="194"/>
      <c r="B104" s="195" t="s">
        <v>710</v>
      </c>
      <c r="C104" s="324">
        <v>1858118178</v>
      </c>
      <c r="D104" s="325">
        <v>1835421684</v>
      </c>
      <c r="E104" s="325">
        <v>356906019</v>
      </c>
      <c r="F104" s="326">
        <v>83550945</v>
      </c>
      <c r="G104" s="325">
        <v>165536973</v>
      </c>
      <c r="H104" s="325">
        <v>255939770</v>
      </c>
      <c r="I104" s="199"/>
      <c r="J104" s="201">
        <f t="shared" si="12"/>
        <v>13.944466943542984</v>
      </c>
      <c r="K104" s="201">
        <f t="shared" si="16"/>
        <v>71.710690314808062</v>
      </c>
      <c r="M104" s="319"/>
      <c r="N104" s="319"/>
      <c r="O104" s="319"/>
      <c r="P104" s="319"/>
      <c r="Q104" s="319"/>
      <c r="R104" s="319"/>
      <c r="S104" s="320"/>
      <c r="T104" s="320"/>
    </row>
    <row r="105" spans="1:20">
      <c r="A105" s="389" t="s">
        <v>290</v>
      </c>
      <c r="B105" s="389"/>
      <c r="C105" s="389"/>
      <c r="D105" s="389"/>
      <c r="E105" s="389"/>
      <c r="F105" s="389"/>
      <c r="G105" s="389"/>
      <c r="H105" s="389"/>
      <c r="I105" s="389"/>
      <c r="J105" s="389"/>
      <c r="K105" s="389"/>
    </row>
    <row r="106" spans="1:20">
      <c r="A106" s="394" t="s">
        <v>711</v>
      </c>
      <c r="B106" s="394"/>
      <c r="C106" s="394"/>
      <c r="D106" s="394"/>
      <c r="E106" s="394"/>
      <c r="F106" s="394"/>
      <c r="G106" s="394"/>
      <c r="H106" s="394"/>
      <c r="I106" s="394"/>
      <c r="J106" s="394"/>
      <c r="K106" s="394"/>
    </row>
    <row r="107" spans="1:20" s="327" customFormat="1" ht="58.5" customHeight="1">
      <c r="A107" s="394" t="s">
        <v>712</v>
      </c>
      <c r="B107" s="394"/>
      <c r="C107" s="394"/>
      <c r="D107" s="394"/>
      <c r="E107" s="394"/>
      <c r="F107" s="394"/>
      <c r="G107" s="394"/>
      <c r="H107" s="394"/>
      <c r="I107" s="394"/>
      <c r="J107" s="394"/>
      <c r="K107" s="394"/>
    </row>
    <row r="108" spans="1:20" ht="60.75" customHeight="1">
      <c r="A108" s="394" t="s">
        <v>713</v>
      </c>
      <c r="B108" s="394"/>
      <c r="C108" s="394"/>
      <c r="D108" s="394"/>
      <c r="E108" s="394"/>
      <c r="F108" s="394"/>
      <c r="G108" s="394"/>
      <c r="H108" s="394"/>
      <c r="I108" s="394"/>
      <c r="J108" s="394"/>
      <c r="K108" s="394"/>
    </row>
    <row r="109" spans="1:20" ht="29.25" customHeight="1">
      <c r="A109" s="394" t="s">
        <v>714</v>
      </c>
      <c r="B109" s="394"/>
      <c r="C109" s="394"/>
      <c r="D109" s="394"/>
      <c r="E109" s="394"/>
      <c r="F109" s="394"/>
      <c r="G109" s="394"/>
      <c r="H109" s="394"/>
      <c r="I109" s="394"/>
      <c r="J109" s="394"/>
      <c r="K109" s="394"/>
    </row>
    <row r="110" spans="1:20">
      <c r="A110" s="394" t="s">
        <v>715</v>
      </c>
      <c r="B110" s="394"/>
      <c r="C110" s="394"/>
      <c r="D110" s="394"/>
      <c r="E110" s="394"/>
      <c r="F110" s="394"/>
      <c r="G110" s="394"/>
      <c r="H110" s="394"/>
      <c r="I110" s="394"/>
      <c r="J110" s="394"/>
      <c r="K110" s="394"/>
    </row>
    <row r="111" spans="1:20" ht="32.25" customHeight="1">
      <c r="A111" s="394" t="s">
        <v>716</v>
      </c>
      <c r="B111" s="394"/>
      <c r="C111" s="394"/>
      <c r="D111" s="394"/>
      <c r="E111" s="394"/>
      <c r="F111" s="394"/>
      <c r="G111" s="394"/>
      <c r="H111" s="394"/>
      <c r="I111" s="394"/>
      <c r="J111" s="394"/>
      <c r="K111" s="394"/>
    </row>
    <row r="112" spans="1:20">
      <c r="A112" s="389" t="s">
        <v>717</v>
      </c>
      <c r="B112" s="389"/>
      <c r="C112" s="389"/>
      <c r="D112" s="389"/>
      <c r="E112" s="389"/>
      <c r="F112" s="389"/>
      <c r="G112" s="389"/>
      <c r="H112" s="389"/>
      <c r="I112" s="389"/>
      <c r="J112" s="389"/>
      <c r="K112" s="389"/>
    </row>
    <row r="113" spans="1:11">
      <c r="A113" s="389" t="s">
        <v>103</v>
      </c>
      <c r="B113" s="389"/>
      <c r="C113" s="389"/>
      <c r="D113" s="389"/>
      <c r="E113" s="389"/>
      <c r="F113" s="389"/>
      <c r="G113" s="389"/>
      <c r="H113" s="389"/>
      <c r="I113" s="389"/>
      <c r="J113" s="389"/>
      <c r="K113" s="389"/>
    </row>
  </sheetData>
  <mergeCells count="30">
    <mergeCell ref="A110:K110"/>
    <mergeCell ref="A90:B90"/>
    <mergeCell ref="A92:B92"/>
    <mergeCell ref="A111:K111"/>
    <mergeCell ref="A112:K112"/>
    <mergeCell ref="A113:K113"/>
    <mergeCell ref="A105:K105"/>
    <mergeCell ref="A106:K106"/>
    <mergeCell ref="A107:K107"/>
    <mergeCell ref="A108:K108"/>
    <mergeCell ref="A109:K109"/>
    <mergeCell ref="A98:B98"/>
    <mergeCell ref="A9:B9"/>
    <mergeCell ref="A10:B10"/>
    <mergeCell ref="A12:B12"/>
    <mergeCell ref="A14:B14"/>
    <mergeCell ref="A46:B46"/>
    <mergeCell ref="A68:B68"/>
    <mergeCell ref="A70:B70"/>
    <mergeCell ref="A78:B78"/>
    <mergeCell ref="A82:B82"/>
    <mergeCell ref="A1:K1"/>
    <mergeCell ref="A2:K2"/>
    <mergeCell ref="A3:K3"/>
    <mergeCell ref="A5:A8"/>
    <mergeCell ref="B5:B8"/>
    <mergeCell ref="C6:C7"/>
    <mergeCell ref="D6:D7"/>
    <mergeCell ref="E6:E7"/>
    <mergeCell ref="F6:H6"/>
  </mergeCells>
  <pageMargins left="0.70866141732283472" right="0.70866141732283472" top="0.74803149606299213" bottom="0.74803149606299213" header="0.31496062992125984" footer="0.31496062992125984"/>
  <pageSetup scale="8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7</vt:i4>
      </vt:variant>
    </vt:vector>
  </HeadingPairs>
  <TitlesOfParts>
    <vt:vector size="17" baseType="lpstr">
      <vt:lpstr>Anexo 9</vt:lpstr>
      <vt:lpstr>Anexo 10</vt:lpstr>
      <vt:lpstr>Anexo 11</vt:lpstr>
      <vt:lpstr>Anexo 12</vt:lpstr>
      <vt:lpstr>Anexo 13</vt:lpstr>
      <vt:lpstr>Anexo 14</vt:lpstr>
      <vt:lpstr>Anexo 15</vt:lpstr>
      <vt:lpstr>Anexo 16</vt:lpstr>
      <vt:lpstr>Anexo 17</vt:lpstr>
      <vt:lpstr>Anexo 18</vt:lpstr>
      <vt:lpstr>'Anexo 10'!Área_de_impresión</vt:lpstr>
      <vt:lpstr>'Anexo 10'!Títulos_a_imprimir</vt:lpstr>
      <vt:lpstr>'Anexo 11'!Títulos_a_imprimir</vt:lpstr>
      <vt:lpstr>'Anexo 12'!Títulos_a_imprimir</vt:lpstr>
      <vt:lpstr>'Anexo 13'!Títulos_a_imprimir</vt:lpstr>
      <vt:lpstr>'Anexo 15'!Títulos_a_imprimir</vt:lpstr>
      <vt:lpstr>'Anexo 9'!Títulos_a_imprimir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Penelope Chamorro Juarez</dc:creator>
  <cp:lastModifiedBy>Maria Cristina Gonzalez Gonzalez</cp:lastModifiedBy>
  <dcterms:created xsi:type="dcterms:W3CDTF">2014-04-30T01:54:39Z</dcterms:created>
  <dcterms:modified xsi:type="dcterms:W3CDTF">2014-08-30T16:43:33Z</dcterms:modified>
</cp:coreProperties>
</file>